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tabRatio="659" firstSheet="1" activeTab="1"/>
  </bookViews>
  <sheets>
    <sheet name="分类汇总表" sheetId="12" state="hidden" r:id="rId1"/>
    <sheet name="蓄电池" sheetId="13" r:id="rId2"/>
    <sheet name="基准地价重置价" sheetId="10" state="hidden" r:id="rId3"/>
    <sheet name="价格指数" sheetId="11" state="hidden" r:id="rId4"/>
  </sheets>
  <definedNames>
    <definedName name="_xlnm._FilterDatabase" localSheetId="1" hidden="1">蓄电池!$A$4:$H$106</definedName>
  </definedNames>
  <calcPr calcId="144525"/>
</workbook>
</file>

<file path=xl/sharedStrings.xml><?xml version="1.0" encoding="utf-8"?>
<sst xmlns="http://schemas.openxmlformats.org/spreadsheetml/2006/main" count="733" uniqueCount="114">
  <si>
    <t>资产评估分类汇总表</t>
  </si>
  <si>
    <t>金额单位：人民币元</t>
  </si>
  <si>
    <t>编号</t>
  </si>
  <si>
    <t>科目名称</t>
  </si>
  <si>
    <t>账面价值</t>
  </si>
  <si>
    <t>评估价值</t>
  </si>
  <si>
    <t>增值额</t>
  </si>
  <si>
    <t>增值率%</t>
  </si>
  <si>
    <t>原值</t>
  </si>
  <si>
    <t>净值</t>
  </si>
  <si>
    <t>房屋建筑物类合计</t>
  </si>
  <si>
    <t>4-6-1</t>
  </si>
  <si>
    <t>固定资产-房屋建筑物</t>
  </si>
  <si>
    <t>4-6-2</t>
  </si>
  <si>
    <t>固定资产-构筑物及其他辅助设施</t>
  </si>
  <si>
    <t>4-6-3</t>
  </si>
  <si>
    <t>固定资产-管道及沟槽</t>
  </si>
  <si>
    <t>设备类合计</t>
  </si>
  <si>
    <t>4-6-4</t>
  </si>
  <si>
    <t>固定资产-机器设备</t>
  </si>
  <si>
    <t>4-6-5</t>
  </si>
  <si>
    <t>固定资产-车辆</t>
  </si>
  <si>
    <t>4-6-6</t>
  </si>
  <si>
    <t>固定资产-电子设备</t>
  </si>
  <si>
    <t>4-6-7</t>
  </si>
  <si>
    <t>固定资产-通信设备</t>
  </si>
  <si>
    <t>4-6-8</t>
  </si>
  <si>
    <t>土地</t>
  </si>
  <si>
    <t>4-6</t>
  </si>
  <si>
    <t>资产合计</t>
  </si>
  <si>
    <t>减：固定资产减值准备</t>
  </si>
  <si>
    <t>资产总计</t>
  </si>
  <si>
    <t>评估机构：中证房地产评估造价集团有限公司</t>
  </si>
  <si>
    <t>2022年4月7日拍卖废旧蓄电池一批（贺州）标的清单</t>
  </si>
  <si>
    <t>特别说明：标的以现场展示实物的数量和质量为准，拍卖成交后按现场展示的数量和质量进行移交。竞买人务必现场查看标的，参与拍卖、出价即表示认可移交标准、对现场展示实物的数量及质量无疑义。</t>
  </si>
  <si>
    <t>序号</t>
  </si>
  <si>
    <t>设备名称</t>
  </si>
  <si>
    <t>规格型号</t>
  </si>
  <si>
    <t>生产厂家</t>
  </si>
  <si>
    <t>计量单位</t>
  </si>
  <si>
    <t>数量</t>
  </si>
  <si>
    <t>启用日期</t>
  </si>
  <si>
    <t>备注</t>
  </si>
  <si>
    <t>蓄电池</t>
  </si>
  <si>
    <t>48V40Ah锂电池系统</t>
  </si>
  <si>
    <t>杭州施威特克电源有限公司</t>
  </si>
  <si>
    <t>组</t>
  </si>
  <si>
    <t>2011-10-01</t>
  </si>
  <si>
    <t>单体48V锂电池，一组1颗</t>
  </si>
  <si>
    <t>48V50AH锂电池</t>
  </si>
  <si>
    <t>锂电池</t>
  </si>
  <si>
    <t>2016-06-30</t>
  </si>
  <si>
    <t>12V/150AH一般基站用狭长型阀控式铅酸蓄电</t>
  </si>
  <si>
    <t>深圳市盾牌防雷技术有限公司</t>
  </si>
  <si>
    <t>2013-12-31</t>
  </si>
  <si>
    <t>单体12V蓄电池，每组1颗</t>
  </si>
  <si>
    <t>爱立信(中国)通信有限公司</t>
  </si>
  <si>
    <t>华为技术有限公司</t>
  </si>
  <si>
    <t>中达电通股份有限公司</t>
  </si>
  <si>
    <t>哈尔滨光宇蓄电池有限公司</t>
  </si>
  <si>
    <t>宗申</t>
  </si>
  <si>
    <t>二类蓄电池(12V/100Ah)</t>
  </si>
  <si>
    <t>山东圣阳电源实业有限公司</t>
  </si>
  <si>
    <t>2014-06-30</t>
  </si>
  <si>
    <t>蓄电池单体2V300Ah24V/组单</t>
  </si>
  <si>
    <t>2012-11-30</t>
  </si>
  <si>
    <t>单体2V铅酸蓄电池，一组12颗</t>
  </si>
  <si>
    <t>2012-12-31</t>
  </si>
  <si>
    <t>电池()</t>
  </si>
  <si>
    <t>艾默生</t>
  </si>
  <si>
    <t>2013-10-31</t>
  </si>
  <si>
    <t>单体2V500AH铅酸蓄电池，一组12颗</t>
  </si>
  <si>
    <t>双登GFM-300</t>
  </si>
  <si>
    <t>双登集团股份有限公司</t>
  </si>
  <si>
    <t>2009-11-30</t>
  </si>
  <si>
    <t>单体2V铅酸蓄电池，一组1颗</t>
  </si>
  <si>
    <t>局用蓄电池单体2V1500Ah</t>
  </si>
  <si>
    <t>2013-05-31</t>
  </si>
  <si>
    <t>单体2V铅酸蓄电池，一组24颗</t>
  </si>
  <si>
    <t>2V/1000Ah局房用阀控式铅酸蓄</t>
  </si>
  <si>
    <t>48V/2000AH蓄电池组单体2V</t>
  </si>
  <si>
    <t>杂项供应商</t>
  </si>
  <si>
    <t>2014-05-31</t>
  </si>
  <si>
    <t>48V/300AH蓄电池组.单体2V.双</t>
  </si>
  <si>
    <t>江苏理士电池</t>
  </si>
  <si>
    <t>48V/300AH蓄电池组单体2V</t>
  </si>
  <si>
    <t>中达电通</t>
  </si>
  <si>
    <t>48V300AH蓄电池</t>
  </si>
  <si>
    <t>2010-11-30</t>
  </si>
  <si>
    <t>48V/300AH/双层双列</t>
  </si>
  <si>
    <t>2011-10-31</t>
  </si>
  <si>
    <t>48V/500AH/双层双列</t>
  </si>
  <si>
    <t>2011-10-30</t>
  </si>
  <si>
    <t>二类2V阀控式密封铅酸蓄电池</t>
  </si>
  <si>
    <t>中利科技</t>
  </si>
  <si>
    <t>2015-05-31</t>
  </si>
  <si>
    <t>单体2V500AH铅酸蓄电池，一组24颗</t>
  </si>
  <si>
    <t>单体2V，容量300Ah，单组48V</t>
  </si>
  <si>
    <t>2015-04-30</t>
  </si>
  <si>
    <t>基准地价基准日</t>
  </si>
  <si>
    <t>2018.1.1</t>
  </si>
  <si>
    <t>价格指数</t>
  </si>
  <si>
    <t>基准地价重置价</t>
  </si>
  <si>
    <t>重置价</t>
  </si>
  <si>
    <t>广西壮族自治区固定资产投资价格指数表</t>
  </si>
  <si>
    <t>年份</t>
  </si>
  <si>
    <r>
      <rPr>
        <sz val="11"/>
        <color indexed="8"/>
        <rFont val="Times New Roman"/>
        <charset val="134"/>
      </rPr>
      <t>建安工程投资价格指数（</t>
    </r>
    <r>
      <rPr>
        <sz val="11"/>
        <color indexed="8"/>
        <rFont val="Times New Roman"/>
        <charset val="134"/>
      </rPr>
      <t>%</t>
    </r>
    <r>
      <rPr>
        <sz val="11"/>
        <color indexed="8"/>
        <rFont val="宋体"/>
        <charset val="134"/>
      </rPr>
      <t>）</t>
    </r>
  </si>
  <si>
    <t>统计范围</t>
  </si>
  <si>
    <t>数据来源</t>
  </si>
  <si>
    <t>广西</t>
  </si>
  <si>
    <t>中国统计局网站</t>
  </si>
  <si>
    <t>建安指数</t>
  </si>
  <si>
    <r>
      <rPr>
        <sz val="11"/>
        <color indexed="8"/>
        <rFont val="Times New Roman"/>
        <charset val="134"/>
      </rPr>
      <t>价格指数修正系数＝</t>
    </r>
    <r>
      <rPr>
        <sz val="11"/>
        <color indexed="8"/>
        <rFont val="Times New Roman"/>
        <charset val="134"/>
      </rPr>
      <t>α1×α2×α3×……αn</t>
    </r>
  </si>
  <si>
    <r>
      <rPr>
        <sz val="11"/>
        <color rgb="FF000000"/>
        <rFont val="宋体"/>
        <charset val="134"/>
      </rPr>
      <t>（</t>
    </r>
    <r>
      <rPr>
        <sz val="11"/>
        <color indexed="8"/>
        <rFont val="Times New Roman"/>
        <charset val="134"/>
      </rPr>
      <t>α1……αn</t>
    </r>
    <r>
      <rPr>
        <sz val="11"/>
        <color indexed="8"/>
        <rFont val="宋体"/>
        <charset val="134"/>
      </rPr>
      <t>是指各年投资价格指数）</t>
    </r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</si>
</sst>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_ "/>
    <numFmt numFmtId="41" formatCode="_ * #,##0_ ;_ * \-#,##0_ ;_ * &quot;-&quot;_ ;_ @_ "/>
    <numFmt numFmtId="177" formatCode="000000"/>
    <numFmt numFmtId="178" formatCode="0.00_);[Red]\(0.00\)"/>
  </numFmts>
  <fonts count="44">
    <font>
      <sz val="12"/>
      <name val="宋体"/>
      <charset val="134"/>
    </font>
    <font>
      <sz val="11"/>
      <name val="Times New Roman"/>
      <charset val="134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0"/>
      <color indexed="8"/>
      <name val="Times New Roman"/>
      <charset val="134"/>
    </font>
    <font>
      <sz val="18"/>
      <name val="黑体"/>
      <charset val="134"/>
    </font>
    <font>
      <b/>
      <sz val="12"/>
      <color rgb="FFFF0000"/>
      <name val="宋体"/>
      <charset val="134"/>
      <scheme val="maj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9"/>
      <name val="宋体"/>
      <charset val="134"/>
      <scheme val="minor"/>
    </font>
    <font>
      <u/>
      <sz val="12"/>
      <color indexed="12"/>
      <name val="宋体"/>
      <charset val="134"/>
    </font>
    <font>
      <sz val="20"/>
      <name val="隶书"/>
      <charset val="134"/>
    </font>
    <font>
      <sz val="9"/>
      <name val="Arial Narrow"/>
      <charset val="134"/>
    </font>
    <font>
      <b/>
      <sz val="9"/>
      <name val="楷体_GB2312"/>
      <charset val="134"/>
    </font>
    <font>
      <sz val="9"/>
      <color indexed="8"/>
      <name val="楷体_GB2312"/>
      <charset val="134"/>
    </font>
    <font>
      <sz val="9"/>
      <name val="楷体_GB2312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Helv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14" borderId="1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0" fillId="0" borderId="0"/>
    <xf numFmtId="41" fontId="21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17" borderId="16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0" fillId="0" borderId="0"/>
    <xf numFmtId="0" fontId="40" fillId="0" borderId="1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9" fillId="9" borderId="14" applyNumberFormat="0" applyAlignment="0" applyProtection="0">
      <alignment vertical="center"/>
    </xf>
    <xf numFmtId="0" fontId="25" fillId="9" borderId="13" applyNumberFormat="0" applyAlignment="0" applyProtection="0">
      <alignment vertical="center"/>
    </xf>
    <xf numFmtId="0" fontId="42" fillId="24" borderId="20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23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36" fillId="0" borderId="0"/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26" fillId="0" borderId="0"/>
    <xf numFmtId="0" fontId="0" fillId="0" borderId="0"/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14" fontId="13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0" fillId="0" borderId="0" xfId="56" applyAlignment="1"/>
    <xf numFmtId="177" fontId="14" fillId="2" borderId="0" xfId="11" applyNumberFormat="1" applyFont="1" applyFill="1" applyAlignment="1" applyProtection="1">
      <alignment horizontal="left" vertical="center" shrinkToFit="1"/>
      <protection locked="0" hidden="1"/>
    </xf>
    <xf numFmtId="0" fontId="12" fillId="0" borderId="0" xfId="56" applyFont="1" applyAlignment="1">
      <alignment horizontal="center" vertical="center" wrapText="1"/>
    </xf>
    <xf numFmtId="0" fontId="15" fillId="0" borderId="0" xfId="56" applyFont="1" applyAlignment="1">
      <alignment horizontal="center" vertical="center" wrapText="1"/>
    </xf>
    <xf numFmtId="178" fontId="16" fillId="0" borderId="0" xfId="56" applyNumberFormat="1" applyFont="1" applyAlignment="1">
      <alignment horizontal="center" vertical="center"/>
    </xf>
    <xf numFmtId="0" fontId="16" fillId="0" borderId="0" xfId="56" applyNumberFormat="1" applyFont="1" applyAlignment="1">
      <alignment horizontal="center" vertical="center"/>
    </xf>
    <xf numFmtId="178" fontId="16" fillId="0" borderId="0" xfId="56" applyNumberFormat="1" applyFont="1" applyAlignment="1">
      <alignment vertical="center"/>
    </xf>
    <xf numFmtId="0" fontId="16" fillId="0" borderId="0" xfId="56" applyFont="1" applyAlignment="1">
      <alignment vertical="center"/>
    </xf>
    <xf numFmtId="0" fontId="17" fillId="0" borderId="2" xfId="56" applyFont="1" applyBorder="1" applyAlignment="1">
      <alignment horizontal="center" vertical="center"/>
    </xf>
    <xf numFmtId="0" fontId="17" fillId="0" borderId="12" xfId="56" applyFont="1" applyBorder="1" applyAlignment="1">
      <alignment horizontal="center" vertical="center"/>
    </xf>
    <xf numFmtId="0" fontId="17" fillId="0" borderId="1" xfId="56" applyFont="1" applyBorder="1" applyAlignment="1">
      <alignment horizontal="center" vertical="center"/>
    </xf>
    <xf numFmtId="49" fontId="16" fillId="0" borderId="2" xfId="56" applyNumberFormat="1" applyFont="1" applyBorder="1" applyAlignment="1">
      <alignment horizontal="center" vertical="center"/>
    </xf>
    <xf numFmtId="0" fontId="18" fillId="0" borderId="2" xfId="11" applyFont="1" applyFill="1" applyBorder="1" applyAlignment="1" applyProtection="1">
      <alignment horizontal="left" vertical="center" indent="1"/>
    </xf>
    <xf numFmtId="43" fontId="16" fillId="0" borderId="1" xfId="56" applyNumberFormat="1" applyFont="1" applyBorder="1" applyAlignment="1">
      <alignment horizontal="right" vertical="center"/>
    </xf>
    <xf numFmtId="43" fontId="16" fillId="0" borderId="2" xfId="56" applyNumberFormat="1" applyFont="1" applyBorder="1" applyAlignment="1">
      <alignment horizontal="right" vertical="center"/>
    </xf>
    <xf numFmtId="0" fontId="18" fillId="0" borderId="2" xfId="11" applyFont="1" applyBorder="1" applyAlignment="1" applyProtection="1">
      <alignment horizontal="center" vertical="center"/>
    </xf>
    <xf numFmtId="49" fontId="19" fillId="0" borderId="2" xfId="56" applyNumberFormat="1" applyFont="1" applyBorder="1" applyAlignment="1">
      <alignment horizontal="center" vertical="center"/>
    </xf>
    <xf numFmtId="0" fontId="18" fillId="0" borderId="2" xfId="56" applyFont="1" applyBorder="1" applyAlignment="1">
      <alignment horizontal="center" vertical="center"/>
    </xf>
    <xf numFmtId="49" fontId="10" fillId="0" borderId="0" xfId="56" applyNumberFormat="1" applyFont="1" applyAlignment="1">
      <alignment vertical="center"/>
    </xf>
    <xf numFmtId="178" fontId="20" fillId="0" borderId="0" xfId="56" applyNumberFormat="1" applyFont="1" applyAlignment="1">
      <alignment vertical="center"/>
    </xf>
    <xf numFmtId="49" fontId="20" fillId="0" borderId="0" xfId="0" applyNumberFormat="1" applyFont="1" applyFill="1" applyAlignment="1">
      <alignment vertical="center"/>
    </xf>
    <xf numFmtId="43" fontId="16" fillId="0" borderId="0" xfId="56" applyNumberFormat="1" applyFont="1" applyAlignment="1">
      <alignment vertical="center"/>
    </xf>
    <xf numFmtId="43" fontId="0" fillId="0" borderId="0" xfId="56" applyNumberFormat="1" applyAlignment="1"/>
    <xf numFmtId="0" fontId="20" fillId="0" borderId="0" xfId="56" applyFont="1" applyAlignment="1">
      <alignment horizontal="right" vertical="center"/>
    </xf>
    <xf numFmtId="43" fontId="16" fillId="0" borderId="2" xfId="56" applyNumberFormat="1" applyFont="1" applyBorder="1" applyAlignment="1" applyProtection="1">
      <alignment horizontal="right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玉林公司需报废的有价卡明细_玉林市公司报废有价卡核查记录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 9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9 2" xfId="52"/>
    <cellStyle name="40% - 强调文字颜色 6" xfId="53" builtinId="51"/>
    <cellStyle name="常规_玉林第一批报废有价卡核查记录表" xfId="54"/>
    <cellStyle name="60% - 强调文字颜色 6" xfId="55" builtinId="52"/>
    <cellStyle name="常规 2" xfId="56"/>
    <cellStyle name="常规 3" xfId="57"/>
    <cellStyle name="千位分隔 2" xfId="58"/>
    <cellStyle name="常规_Sheet1" xfId="59"/>
    <cellStyle name="%" xfId="60"/>
  </cellStyles>
  <tableStyles count="0" defaultTableStyle="TableStyleMedium2" defaultPivotStyle="PivotStyleLight16"/>
  <colors>
    <mruColors>
      <color rgb="00800080"/>
      <color rgb="000832B8"/>
      <color rgb="00C00000"/>
      <color rgb="000731B9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30</xdr:row>
      <xdr:rowOff>102235</xdr:rowOff>
    </xdr:to>
    <xdr:pic>
      <xdr:nvPicPr>
        <xdr:cNvPr id="15286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5800" y="180975"/>
          <a:ext cx="5648325" cy="5350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26"/>
  <sheetViews>
    <sheetView workbookViewId="0">
      <selection activeCell="G108" sqref="G108"/>
    </sheetView>
  </sheetViews>
  <sheetFormatPr defaultColWidth="8.1" defaultRowHeight="14.25"/>
  <cols>
    <col min="1" max="1" width="7.09166666666667" style="66" customWidth="1"/>
    <col min="2" max="2" width="27.3416666666667" style="66" customWidth="1"/>
    <col min="3" max="3" width="13.4" style="66" customWidth="1"/>
    <col min="4" max="4" width="10.0166666666667" style="66" customWidth="1"/>
    <col min="5" max="5" width="6.1" style="66" customWidth="1"/>
    <col min="6" max="6" width="8.9" style="66" customWidth="1"/>
    <col min="7" max="7" width="13.5" style="66" customWidth="1"/>
    <col min="8" max="8" width="11.25" style="66" customWidth="1"/>
    <col min="9" max="9" width="7.31666666666667" style="66" customWidth="1"/>
    <col min="10" max="10" width="8.1" style="66" customWidth="1"/>
    <col min="11" max="256" width="8.1" style="66"/>
    <col min="257" max="257" width="7.09166666666667" style="66" customWidth="1"/>
    <col min="258" max="258" width="24.975" style="66" customWidth="1"/>
    <col min="259" max="262" width="11.7" style="66" customWidth="1"/>
    <col min="263" max="264" width="9.56666666666667" style="66" customWidth="1"/>
    <col min="265" max="265" width="6.3" style="66" customWidth="1"/>
    <col min="266" max="266" width="6.525" style="66" customWidth="1"/>
    <col min="267" max="512" width="8.1" style="66"/>
    <col min="513" max="513" width="7.09166666666667" style="66" customWidth="1"/>
    <col min="514" max="514" width="24.975" style="66" customWidth="1"/>
    <col min="515" max="518" width="11.7" style="66" customWidth="1"/>
    <col min="519" max="520" width="9.56666666666667" style="66" customWidth="1"/>
    <col min="521" max="521" width="6.3" style="66" customWidth="1"/>
    <col min="522" max="522" width="6.525" style="66" customWidth="1"/>
    <col min="523" max="768" width="8.1" style="66"/>
    <col min="769" max="769" width="7.09166666666667" style="66" customWidth="1"/>
    <col min="770" max="770" width="24.975" style="66" customWidth="1"/>
    <col min="771" max="774" width="11.7" style="66" customWidth="1"/>
    <col min="775" max="776" width="9.56666666666667" style="66" customWidth="1"/>
    <col min="777" max="777" width="6.3" style="66" customWidth="1"/>
    <col min="778" max="778" width="6.525" style="66" customWidth="1"/>
    <col min="779" max="1024" width="8.1" style="66"/>
    <col min="1025" max="1025" width="7.09166666666667" style="66" customWidth="1"/>
    <col min="1026" max="1026" width="24.975" style="66" customWidth="1"/>
    <col min="1027" max="1030" width="11.7" style="66" customWidth="1"/>
    <col min="1031" max="1032" width="9.56666666666667" style="66" customWidth="1"/>
    <col min="1033" max="1033" width="6.3" style="66" customWidth="1"/>
    <col min="1034" max="1034" width="6.525" style="66" customWidth="1"/>
    <col min="1035" max="1280" width="8.1" style="66"/>
    <col min="1281" max="1281" width="7.09166666666667" style="66" customWidth="1"/>
    <col min="1282" max="1282" width="24.975" style="66" customWidth="1"/>
    <col min="1283" max="1286" width="11.7" style="66" customWidth="1"/>
    <col min="1287" max="1288" width="9.56666666666667" style="66" customWidth="1"/>
    <col min="1289" max="1289" width="6.3" style="66" customWidth="1"/>
    <col min="1290" max="1290" width="6.525" style="66" customWidth="1"/>
    <col min="1291" max="1536" width="8.1" style="66"/>
    <col min="1537" max="1537" width="7.09166666666667" style="66" customWidth="1"/>
    <col min="1538" max="1538" width="24.975" style="66" customWidth="1"/>
    <col min="1539" max="1542" width="11.7" style="66" customWidth="1"/>
    <col min="1543" max="1544" width="9.56666666666667" style="66" customWidth="1"/>
    <col min="1545" max="1545" width="6.3" style="66" customWidth="1"/>
    <col min="1546" max="1546" width="6.525" style="66" customWidth="1"/>
    <col min="1547" max="1792" width="8.1" style="66"/>
    <col min="1793" max="1793" width="7.09166666666667" style="66" customWidth="1"/>
    <col min="1794" max="1794" width="24.975" style="66" customWidth="1"/>
    <col min="1795" max="1798" width="11.7" style="66" customWidth="1"/>
    <col min="1799" max="1800" width="9.56666666666667" style="66" customWidth="1"/>
    <col min="1801" max="1801" width="6.3" style="66" customWidth="1"/>
    <col min="1802" max="1802" width="6.525" style="66" customWidth="1"/>
    <col min="1803" max="2048" width="8.1" style="66"/>
    <col min="2049" max="2049" width="7.09166666666667" style="66" customWidth="1"/>
    <col min="2050" max="2050" width="24.975" style="66" customWidth="1"/>
    <col min="2051" max="2054" width="11.7" style="66" customWidth="1"/>
    <col min="2055" max="2056" width="9.56666666666667" style="66" customWidth="1"/>
    <col min="2057" max="2057" width="6.3" style="66" customWidth="1"/>
    <col min="2058" max="2058" width="6.525" style="66" customWidth="1"/>
    <col min="2059" max="2304" width="8.1" style="66"/>
    <col min="2305" max="2305" width="7.09166666666667" style="66" customWidth="1"/>
    <col min="2306" max="2306" width="24.975" style="66" customWidth="1"/>
    <col min="2307" max="2310" width="11.7" style="66" customWidth="1"/>
    <col min="2311" max="2312" width="9.56666666666667" style="66" customWidth="1"/>
    <col min="2313" max="2313" width="6.3" style="66" customWidth="1"/>
    <col min="2314" max="2314" width="6.525" style="66" customWidth="1"/>
    <col min="2315" max="2560" width="8.1" style="66"/>
    <col min="2561" max="2561" width="7.09166666666667" style="66" customWidth="1"/>
    <col min="2562" max="2562" width="24.975" style="66" customWidth="1"/>
    <col min="2563" max="2566" width="11.7" style="66" customWidth="1"/>
    <col min="2567" max="2568" width="9.56666666666667" style="66" customWidth="1"/>
    <col min="2569" max="2569" width="6.3" style="66" customWidth="1"/>
    <col min="2570" max="2570" width="6.525" style="66" customWidth="1"/>
    <col min="2571" max="2816" width="8.1" style="66"/>
    <col min="2817" max="2817" width="7.09166666666667" style="66" customWidth="1"/>
    <col min="2818" max="2818" width="24.975" style="66" customWidth="1"/>
    <col min="2819" max="2822" width="11.7" style="66" customWidth="1"/>
    <col min="2823" max="2824" width="9.56666666666667" style="66" customWidth="1"/>
    <col min="2825" max="2825" width="6.3" style="66" customWidth="1"/>
    <col min="2826" max="2826" width="6.525" style="66" customWidth="1"/>
    <col min="2827" max="3072" width="8.1" style="66"/>
    <col min="3073" max="3073" width="7.09166666666667" style="66" customWidth="1"/>
    <col min="3074" max="3074" width="24.975" style="66" customWidth="1"/>
    <col min="3075" max="3078" width="11.7" style="66" customWidth="1"/>
    <col min="3079" max="3080" width="9.56666666666667" style="66" customWidth="1"/>
    <col min="3081" max="3081" width="6.3" style="66" customWidth="1"/>
    <col min="3082" max="3082" width="6.525" style="66" customWidth="1"/>
    <col min="3083" max="3328" width="8.1" style="66"/>
    <col min="3329" max="3329" width="7.09166666666667" style="66" customWidth="1"/>
    <col min="3330" max="3330" width="24.975" style="66" customWidth="1"/>
    <col min="3331" max="3334" width="11.7" style="66" customWidth="1"/>
    <col min="3335" max="3336" width="9.56666666666667" style="66" customWidth="1"/>
    <col min="3337" max="3337" width="6.3" style="66" customWidth="1"/>
    <col min="3338" max="3338" width="6.525" style="66" customWidth="1"/>
    <col min="3339" max="3584" width="8.1" style="66"/>
    <col min="3585" max="3585" width="7.09166666666667" style="66" customWidth="1"/>
    <col min="3586" max="3586" width="24.975" style="66" customWidth="1"/>
    <col min="3587" max="3590" width="11.7" style="66" customWidth="1"/>
    <col min="3591" max="3592" width="9.56666666666667" style="66" customWidth="1"/>
    <col min="3593" max="3593" width="6.3" style="66" customWidth="1"/>
    <col min="3594" max="3594" width="6.525" style="66" customWidth="1"/>
    <col min="3595" max="3840" width="8.1" style="66"/>
    <col min="3841" max="3841" width="7.09166666666667" style="66" customWidth="1"/>
    <col min="3842" max="3842" width="24.975" style="66" customWidth="1"/>
    <col min="3843" max="3846" width="11.7" style="66" customWidth="1"/>
    <col min="3847" max="3848" width="9.56666666666667" style="66" customWidth="1"/>
    <col min="3849" max="3849" width="6.3" style="66" customWidth="1"/>
    <col min="3850" max="3850" width="6.525" style="66" customWidth="1"/>
    <col min="3851" max="4096" width="8.1" style="66"/>
    <col min="4097" max="4097" width="7.09166666666667" style="66" customWidth="1"/>
    <col min="4098" max="4098" width="24.975" style="66" customWidth="1"/>
    <col min="4099" max="4102" width="11.7" style="66" customWidth="1"/>
    <col min="4103" max="4104" width="9.56666666666667" style="66" customWidth="1"/>
    <col min="4105" max="4105" width="6.3" style="66" customWidth="1"/>
    <col min="4106" max="4106" width="6.525" style="66" customWidth="1"/>
    <col min="4107" max="4352" width="8.1" style="66"/>
    <col min="4353" max="4353" width="7.09166666666667" style="66" customWidth="1"/>
    <col min="4354" max="4354" width="24.975" style="66" customWidth="1"/>
    <col min="4355" max="4358" width="11.7" style="66" customWidth="1"/>
    <col min="4359" max="4360" width="9.56666666666667" style="66" customWidth="1"/>
    <col min="4361" max="4361" width="6.3" style="66" customWidth="1"/>
    <col min="4362" max="4362" width="6.525" style="66" customWidth="1"/>
    <col min="4363" max="4608" width="8.1" style="66"/>
    <col min="4609" max="4609" width="7.09166666666667" style="66" customWidth="1"/>
    <col min="4610" max="4610" width="24.975" style="66" customWidth="1"/>
    <col min="4611" max="4614" width="11.7" style="66" customWidth="1"/>
    <col min="4615" max="4616" width="9.56666666666667" style="66" customWidth="1"/>
    <col min="4617" max="4617" width="6.3" style="66" customWidth="1"/>
    <col min="4618" max="4618" width="6.525" style="66" customWidth="1"/>
    <col min="4619" max="4864" width="8.1" style="66"/>
    <col min="4865" max="4865" width="7.09166666666667" style="66" customWidth="1"/>
    <col min="4866" max="4866" width="24.975" style="66" customWidth="1"/>
    <col min="4867" max="4870" width="11.7" style="66" customWidth="1"/>
    <col min="4871" max="4872" width="9.56666666666667" style="66" customWidth="1"/>
    <col min="4873" max="4873" width="6.3" style="66" customWidth="1"/>
    <col min="4874" max="4874" width="6.525" style="66" customWidth="1"/>
    <col min="4875" max="5120" width="8.1" style="66"/>
    <col min="5121" max="5121" width="7.09166666666667" style="66" customWidth="1"/>
    <col min="5122" max="5122" width="24.975" style="66" customWidth="1"/>
    <col min="5123" max="5126" width="11.7" style="66" customWidth="1"/>
    <col min="5127" max="5128" width="9.56666666666667" style="66" customWidth="1"/>
    <col min="5129" max="5129" width="6.3" style="66" customWidth="1"/>
    <col min="5130" max="5130" width="6.525" style="66" customWidth="1"/>
    <col min="5131" max="5376" width="8.1" style="66"/>
    <col min="5377" max="5377" width="7.09166666666667" style="66" customWidth="1"/>
    <col min="5378" max="5378" width="24.975" style="66" customWidth="1"/>
    <col min="5379" max="5382" width="11.7" style="66" customWidth="1"/>
    <col min="5383" max="5384" width="9.56666666666667" style="66" customWidth="1"/>
    <col min="5385" max="5385" width="6.3" style="66" customWidth="1"/>
    <col min="5386" max="5386" width="6.525" style="66" customWidth="1"/>
    <col min="5387" max="5632" width="8.1" style="66"/>
    <col min="5633" max="5633" width="7.09166666666667" style="66" customWidth="1"/>
    <col min="5634" max="5634" width="24.975" style="66" customWidth="1"/>
    <col min="5635" max="5638" width="11.7" style="66" customWidth="1"/>
    <col min="5639" max="5640" width="9.56666666666667" style="66" customWidth="1"/>
    <col min="5641" max="5641" width="6.3" style="66" customWidth="1"/>
    <col min="5642" max="5642" width="6.525" style="66" customWidth="1"/>
    <col min="5643" max="5888" width="8.1" style="66"/>
    <col min="5889" max="5889" width="7.09166666666667" style="66" customWidth="1"/>
    <col min="5890" max="5890" width="24.975" style="66" customWidth="1"/>
    <col min="5891" max="5894" width="11.7" style="66" customWidth="1"/>
    <col min="5895" max="5896" width="9.56666666666667" style="66" customWidth="1"/>
    <col min="5897" max="5897" width="6.3" style="66" customWidth="1"/>
    <col min="5898" max="5898" width="6.525" style="66" customWidth="1"/>
    <col min="5899" max="6144" width="8.1" style="66"/>
    <col min="6145" max="6145" width="7.09166666666667" style="66" customWidth="1"/>
    <col min="6146" max="6146" width="24.975" style="66" customWidth="1"/>
    <col min="6147" max="6150" width="11.7" style="66" customWidth="1"/>
    <col min="6151" max="6152" width="9.56666666666667" style="66" customWidth="1"/>
    <col min="6153" max="6153" width="6.3" style="66" customWidth="1"/>
    <col min="6154" max="6154" width="6.525" style="66" customWidth="1"/>
    <col min="6155" max="6400" width="8.1" style="66"/>
    <col min="6401" max="6401" width="7.09166666666667" style="66" customWidth="1"/>
    <col min="6402" max="6402" width="24.975" style="66" customWidth="1"/>
    <col min="6403" max="6406" width="11.7" style="66" customWidth="1"/>
    <col min="6407" max="6408" width="9.56666666666667" style="66" customWidth="1"/>
    <col min="6409" max="6409" width="6.3" style="66" customWidth="1"/>
    <col min="6410" max="6410" width="6.525" style="66" customWidth="1"/>
    <col min="6411" max="6656" width="8.1" style="66"/>
    <col min="6657" max="6657" width="7.09166666666667" style="66" customWidth="1"/>
    <col min="6658" max="6658" width="24.975" style="66" customWidth="1"/>
    <col min="6659" max="6662" width="11.7" style="66" customWidth="1"/>
    <col min="6663" max="6664" width="9.56666666666667" style="66" customWidth="1"/>
    <col min="6665" max="6665" width="6.3" style="66" customWidth="1"/>
    <col min="6666" max="6666" width="6.525" style="66" customWidth="1"/>
    <col min="6667" max="6912" width="8.1" style="66"/>
    <col min="6913" max="6913" width="7.09166666666667" style="66" customWidth="1"/>
    <col min="6914" max="6914" width="24.975" style="66" customWidth="1"/>
    <col min="6915" max="6918" width="11.7" style="66" customWidth="1"/>
    <col min="6919" max="6920" width="9.56666666666667" style="66" customWidth="1"/>
    <col min="6921" max="6921" width="6.3" style="66" customWidth="1"/>
    <col min="6922" max="6922" width="6.525" style="66" customWidth="1"/>
    <col min="6923" max="7168" width="8.1" style="66"/>
    <col min="7169" max="7169" width="7.09166666666667" style="66" customWidth="1"/>
    <col min="7170" max="7170" width="24.975" style="66" customWidth="1"/>
    <col min="7171" max="7174" width="11.7" style="66" customWidth="1"/>
    <col min="7175" max="7176" width="9.56666666666667" style="66" customWidth="1"/>
    <col min="7177" max="7177" width="6.3" style="66" customWidth="1"/>
    <col min="7178" max="7178" width="6.525" style="66" customWidth="1"/>
    <col min="7179" max="7424" width="8.1" style="66"/>
    <col min="7425" max="7425" width="7.09166666666667" style="66" customWidth="1"/>
    <col min="7426" max="7426" width="24.975" style="66" customWidth="1"/>
    <col min="7427" max="7430" width="11.7" style="66" customWidth="1"/>
    <col min="7431" max="7432" width="9.56666666666667" style="66" customWidth="1"/>
    <col min="7433" max="7433" width="6.3" style="66" customWidth="1"/>
    <col min="7434" max="7434" width="6.525" style="66" customWidth="1"/>
    <col min="7435" max="7680" width="8.1" style="66"/>
    <col min="7681" max="7681" width="7.09166666666667" style="66" customWidth="1"/>
    <col min="7682" max="7682" width="24.975" style="66" customWidth="1"/>
    <col min="7683" max="7686" width="11.7" style="66" customWidth="1"/>
    <col min="7687" max="7688" width="9.56666666666667" style="66" customWidth="1"/>
    <col min="7689" max="7689" width="6.3" style="66" customWidth="1"/>
    <col min="7690" max="7690" width="6.525" style="66" customWidth="1"/>
    <col min="7691" max="7936" width="8.1" style="66"/>
    <col min="7937" max="7937" width="7.09166666666667" style="66" customWidth="1"/>
    <col min="7938" max="7938" width="24.975" style="66" customWidth="1"/>
    <col min="7939" max="7942" width="11.7" style="66" customWidth="1"/>
    <col min="7943" max="7944" width="9.56666666666667" style="66" customWidth="1"/>
    <col min="7945" max="7945" width="6.3" style="66" customWidth="1"/>
    <col min="7946" max="7946" width="6.525" style="66" customWidth="1"/>
    <col min="7947" max="8192" width="8.1" style="66"/>
    <col min="8193" max="8193" width="7.09166666666667" style="66" customWidth="1"/>
    <col min="8194" max="8194" width="24.975" style="66" customWidth="1"/>
    <col min="8195" max="8198" width="11.7" style="66" customWidth="1"/>
    <col min="8199" max="8200" width="9.56666666666667" style="66" customWidth="1"/>
    <col min="8201" max="8201" width="6.3" style="66" customWidth="1"/>
    <col min="8202" max="8202" width="6.525" style="66" customWidth="1"/>
    <col min="8203" max="8448" width="8.1" style="66"/>
    <col min="8449" max="8449" width="7.09166666666667" style="66" customWidth="1"/>
    <col min="8450" max="8450" width="24.975" style="66" customWidth="1"/>
    <col min="8451" max="8454" width="11.7" style="66" customWidth="1"/>
    <col min="8455" max="8456" width="9.56666666666667" style="66" customWidth="1"/>
    <col min="8457" max="8457" width="6.3" style="66" customWidth="1"/>
    <col min="8458" max="8458" width="6.525" style="66" customWidth="1"/>
    <col min="8459" max="8704" width="8.1" style="66"/>
    <col min="8705" max="8705" width="7.09166666666667" style="66" customWidth="1"/>
    <col min="8706" max="8706" width="24.975" style="66" customWidth="1"/>
    <col min="8707" max="8710" width="11.7" style="66" customWidth="1"/>
    <col min="8711" max="8712" width="9.56666666666667" style="66" customWidth="1"/>
    <col min="8713" max="8713" width="6.3" style="66" customWidth="1"/>
    <col min="8714" max="8714" width="6.525" style="66" customWidth="1"/>
    <col min="8715" max="8960" width="8.1" style="66"/>
    <col min="8961" max="8961" width="7.09166666666667" style="66" customWidth="1"/>
    <col min="8962" max="8962" width="24.975" style="66" customWidth="1"/>
    <col min="8963" max="8966" width="11.7" style="66" customWidth="1"/>
    <col min="8967" max="8968" width="9.56666666666667" style="66" customWidth="1"/>
    <col min="8969" max="8969" width="6.3" style="66" customWidth="1"/>
    <col min="8970" max="8970" width="6.525" style="66" customWidth="1"/>
    <col min="8971" max="9216" width="8.1" style="66"/>
    <col min="9217" max="9217" width="7.09166666666667" style="66" customWidth="1"/>
    <col min="9218" max="9218" width="24.975" style="66" customWidth="1"/>
    <col min="9219" max="9222" width="11.7" style="66" customWidth="1"/>
    <col min="9223" max="9224" width="9.56666666666667" style="66" customWidth="1"/>
    <col min="9225" max="9225" width="6.3" style="66" customWidth="1"/>
    <col min="9226" max="9226" width="6.525" style="66" customWidth="1"/>
    <col min="9227" max="9472" width="8.1" style="66"/>
    <col min="9473" max="9473" width="7.09166666666667" style="66" customWidth="1"/>
    <col min="9474" max="9474" width="24.975" style="66" customWidth="1"/>
    <col min="9475" max="9478" width="11.7" style="66" customWidth="1"/>
    <col min="9479" max="9480" width="9.56666666666667" style="66" customWidth="1"/>
    <col min="9481" max="9481" width="6.3" style="66" customWidth="1"/>
    <col min="9482" max="9482" width="6.525" style="66" customWidth="1"/>
    <col min="9483" max="9728" width="8.1" style="66"/>
    <col min="9729" max="9729" width="7.09166666666667" style="66" customWidth="1"/>
    <col min="9730" max="9730" width="24.975" style="66" customWidth="1"/>
    <col min="9731" max="9734" width="11.7" style="66" customWidth="1"/>
    <col min="9735" max="9736" width="9.56666666666667" style="66" customWidth="1"/>
    <col min="9737" max="9737" width="6.3" style="66" customWidth="1"/>
    <col min="9738" max="9738" width="6.525" style="66" customWidth="1"/>
    <col min="9739" max="9984" width="8.1" style="66"/>
    <col min="9985" max="9985" width="7.09166666666667" style="66" customWidth="1"/>
    <col min="9986" max="9986" width="24.975" style="66" customWidth="1"/>
    <col min="9987" max="9990" width="11.7" style="66" customWidth="1"/>
    <col min="9991" max="9992" width="9.56666666666667" style="66" customWidth="1"/>
    <col min="9993" max="9993" width="6.3" style="66" customWidth="1"/>
    <col min="9994" max="9994" width="6.525" style="66" customWidth="1"/>
    <col min="9995" max="10240" width="8.1" style="66"/>
    <col min="10241" max="10241" width="7.09166666666667" style="66" customWidth="1"/>
    <col min="10242" max="10242" width="24.975" style="66" customWidth="1"/>
    <col min="10243" max="10246" width="11.7" style="66" customWidth="1"/>
    <col min="10247" max="10248" width="9.56666666666667" style="66" customWidth="1"/>
    <col min="10249" max="10249" width="6.3" style="66" customWidth="1"/>
    <col min="10250" max="10250" width="6.525" style="66" customWidth="1"/>
    <col min="10251" max="10496" width="8.1" style="66"/>
    <col min="10497" max="10497" width="7.09166666666667" style="66" customWidth="1"/>
    <col min="10498" max="10498" width="24.975" style="66" customWidth="1"/>
    <col min="10499" max="10502" width="11.7" style="66" customWidth="1"/>
    <col min="10503" max="10504" width="9.56666666666667" style="66" customWidth="1"/>
    <col min="10505" max="10505" width="6.3" style="66" customWidth="1"/>
    <col min="10506" max="10506" width="6.525" style="66" customWidth="1"/>
    <col min="10507" max="10752" width="8.1" style="66"/>
    <col min="10753" max="10753" width="7.09166666666667" style="66" customWidth="1"/>
    <col min="10754" max="10754" width="24.975" style="66" customWidth="1"/>
    <col min="10755" max="10758" width="11.7" style="66" customWidth="1"/>
    <col min="10759" max="10760" width="9.56666666666667" style="66" customWidth="1"/>
    <col min="10761" max="10761" width="6.3" style="66" customWidth="1"/>
    <col min="10762" max="10762" width="6.525" style="66" customWidth="1"/>
    <col min="10763" max="11008" width="8.1" style="66"/>
    <col min="11009" max="11009" width="7.09166666666667" style="66" customWidth="1"/>
    <col min="11010" max="11010" width="24.975" style="66" customWidth="1"/>
    <col min="11011" max="11014" width="11.7" style="66" customWidth="1"/>
    <col min="11015" max="11016" width="9.56666666666667" style="66" customWidth="1"/>
    <col min="11017" max="11017" width="6.3" style="66" customWidth="1"/>
    <col min="11018" max="11018" width="6.525" style="66" customWidth="1"/>
    <col min="11019" max="11264" width="8.1" style="66"/>
    <col min="11265" max="11265" width="7.09166666666667" style="66" customWidth="1"/>
    <col min="11266" max="11266" width="24.975" style="66" customWidth="1"/>
    <col min="11267" max="11270" width="11.7" style="66" customWidth="1"/>
    <col min="11271" max="11272" width="9.56666666666667" style="66" customWidth="1"/>
    <col min="11273" max="11273" width="6.3" style="66" customWidth="1"/>
    <col min="11274" max="11274" width="6.525" style="66" customWidth="1"/>
    <col min="11275" max="11520" width="8.1" style="66"/>
    <col min="11521" max="11521" width="7.09166666666667" style="66" customWidth="1"/>
    <col min="11522" max="11522" width="24.975" style="66" customWidth="1"/>
    <col min="11523" max="11526" width="11.7" style="66" customWidth="1"/>
    <col min="11527" max="11528" width="9.56666666666667" style="66" customWidth="1"/>
    <col min="11529" max="11529" width="6.3" style="66" customWidth="1"/>
    <col min="11530" max="11530" width="6.525" style="66" customWidth="1"/>
    <col min="11531" max="11776" width="8.1" style="66"/>
    <col min="11777" max="11777" width="7.09166666666667" style="66" customWidth="1"/>
    <col min="11778" max="11778" width="24.975" style="66" customWidth="1"/>
    <col min="11779" max="11782" width="11.7" style="66" customWidth="1"/>
    <col min="11783" max="11784" width="9.56666666666667" style="66" customWidth="1"/>
    <col min="11785" max="11785" width="6.3" style="66" customWidth="1"/>
    <col min="11786" max="11786" width="6.525" style="66" customWidth="1"/>
    <col min="11787" max="12032" width="8.1" style="66"/>
    <col min="12033" max="12033" width="7.09166666666667" style="66" customWidth="1"/>
    <col min="12034" max="12034" width="24.975" style="66" customWidth="1"/>
    <col min="12035" max="12038" width="11.7" style="66" customWidth="1"/>
    <col min="12039" max="12040" width="9.56666666666667" style="66" customWidth="1"/>
    <col min="12041" max="12041" width="6.3" style="66" customWidth="1"/>
    <col min="12042" max="12042" width="6.525" style="66" customWidth="1"/>
    <col min="12043" max="12288" width="8.1" style="66"/>
    <col min="12289" max="12289" width="7.09166666666667" style="66" customWidth="1"/>
    <col min="12290" max="12290" width="24.975" style="66" customWidth="1"/>
    <col min="12291" max="12294" width="11.7" style="66" customWidth="1"/>
    <col min="12295" max="12296" width="9.56666666666667" style="66" customWidth="1"/>
    <col min="12297" max="12297" width="6.3" style="66" customWidth="1"/>
    <col min="12298" max="12298" width="6.525" style="66" customWidth="1"/>
    <col min="12299" max="12544" width="8.1" style="66"/>
    <col min="12545" max="12545" width="7.09166666666667" style="66" customWidth="1"/>
    <col min="12546" max="12546" width="24.975" style="66" customWidth="1"/>
    <col min="12547" max="12550" width="11.7" style="66" customWidth="1"/>
    <col min="12551" max="12552" width="9.56666666666667" style="66" customWidth="1"/>
    <col min="12553" max="12553" width="6.3" style="66" customWidth="1"/>
    <col min="12554" max="12554" width="6.525" style="66" customWidth="1"/>
    <col min="12555" max="12800" width="8.1" style="66"/>
    <col min="12801" max="12801" width="7.09166666666667" style="66" customWidth="1"/>
    <col min="12802" max="12802" width="24.975" style="66" customWidth="1"/>
    <col min="12803" max="12806" width="11.7" style="66" customWidth="1"/>
    <col min="12807" max="12808" width="9.56666666666667" style="66" customWidth="1"/>
    <col min="12809" max="12809" width="6.3" style="66" customWidth="1"/>
    <col min="12810" max="12810" width="6.525" style="66" customWidth="1"/>
    <col min="12811" max="13056" width="8.1" style="66"/>
    <col min="13057" max="13057" width="7.09166666666667" style="66" customWidth="1"/>
    <col min="13058" max="13058" width="24.975" style="66" customWidth="1"/>
    <col min="13059" max="13062" width="11.7" style="66" customWidth="1"/>
    <col min="13063" max="13064" width="9.56666666666667" style="66" customWidth="1"/>
    <col min="13065" max="13065" width="6.3" style="66" customWidth="1"/>
    <col min="13066" max="13066" width="6.525" style="66" customWidth="1"/>
    <col min="13067" max="13312" width="8.1" style="66"/>
    <col min="13313" max="13313" width="7.09166666666667" style="66" customWidth="1"/>
    <col min="13314" max="13314" width="24.975" style="66" customWidth="1"/>
    <col min="13315" max="13318" width="11.7" style="66" customWidth="1"/>
    <col min="13319" max="13320" width="9.56666666666667" style="66" customWidth="1"/>
    <col min="13321" max="13321" width="6.3" style="66" customWidth="1"/>
    <col min="13322" max="13322" width="6.525" style="66" customWidth="1"/>
    <col min="13323" max="13568" width="8.1" style="66"/>
    <col min="13569" max="13569" width="7.09166666666667" style="66" customWidth="1"/>
    <col min="13570" max="13570" width="24.975" style="66" customWidth="1"/>
    <col min="13571" max="13574" width="11.7" style="66" customWidth="1"/>
    <col min="13575" max="13576" width="9.56666666666667" style="66" customWidth="1"/>
    <col min="13577" max="13577" width="6.3" style="66" customWidth="1"/>
    <col min="13578" max="13578" width="6.525" style="66" customWidth="1"/>
    <col min="13579" max="13824" width="8.1" style="66"/>
    <col min="13825" max="13825" width="7.09166666666667" style="66" customWidth="1"/>
    <col min="13826" max="13826" width="24.975" style="66" customWidth="1"/>
    <col min="13827" max="13830" width="11.7" style="66" customWidth="1"/>
    <col min="13831" max="13832" width="9.56666666666667" style="66" customWidth="1"/>
    <col min="13833" max="13833" width="6.3" style="66" customWidth="1"/>
    <col min="13834" max="13834" width="6.525" style="66" customWidth="1"/>
    <col min="13835" max="14080" width="8.1" style="66"/>
    <col min="14081" max="14081" width="7.09166666666667" style="66" customWidth="1"/>
    <col min="14082" max="14082" width="24.975" style="66" customWidth="1"/>
    <col min="14083" max="14086" width="11.7" style="66" customWidth="1"/>
    <col min="14087" max="14088" width="9.56666666666667" style="66" customWidth="1"/>
    <col min="14089" max="14089" width="6.3" style="66" customWidth="1"/>
    <col min="14090" max="14090" width="6.525" style="66" customWidth="1"/>
    <col min="14091" max="14336" width="8.1" style="66"/>
    <col min="14337" max="14337" width="7.09166666666667" style="66" customWidth="1"/>
    <col min="14338" max="14338" width="24.975" style="66" customWidth="1"/>
    <col min="14339" max="14342" width="11.7" style="66" customWidth="1"/>
    <col min="14343" max="14344" width="9.56666666666667" style="66" customWidth="1"/>
    <col min="14345" max="14345" width="6.3" style="66" customWidth="1"/>
    <col min="14346" max="14346" width="6.525" style="66" customWidth="1"/>
    <col min="14347" max="14592" width="8.1" style="66"/>
    <col min="14593" max="14593" width="7.09166666666667" style="66" customWidth="1"/>
    <col min="14594" max="14594" width="24.975" style="66" customWidth="1"/>
    <col min="14595" max="14598" width="11.7" style="66" customWidth="1"/>
    <col min="14599" max="14600" width="9.56666666666667" style="66" customWidth="1"/>
    <col min="14601" max="14601" width="6.3" style="66" customWidth="1"/>
    <col min="14602" max="14602" width="6.525" style="66" customWidth="1"/>
    <col min="14603" max="14848" width="8.1" style="66"/>
    <col min="14849" max="14849" width="7.09166666666667" style="66" customWidth="1"/>
    <col min="14850" max="14850" width="24.975" style="66" customWidth="1"/>
    <col min="14851" max="14854" width="11.7" style="66" customWidth="1"/>
    <col min="14855" max="14856" width="9.56666666666667" style="66" customWidth="1"/>
    <col min="14857" max="14857" width="6.3" style="66" customWidth="1"/>
    <col min="14858" max="14858" width="6.525" style="66" customWidth="1"/>
    <col min="14859" max="15104" width="8.1" style="66"/>
    <col min="15105" max="15105" width="7.09166666666667" style="66" customWidth="1"/>
    <col min="15106" max="15106" width="24.975" style="66" customWidth="1"/>
    <col min="15107" max="15110" width="11.7" style="66" customWidth="1"/>
    <col min="15111" max="15112" width="9.56666666666667" style="66" customWidth="1"/>
    <col min="15113" max="15113" width="6.3" style="66" customWidth="1"/>
    <col min="15114" max="15114" width="6.525" style="66" customWidth="1"/>
    <col min="15115" max="15360" width="8.1" style="66"/>
    <col min="15361" max="15361" width="7.09166666666667" style="66" customWidth="1"/>
    <col min="15362" max="15362" width="24.975" style="66" customWidth="1"/>
    <col min="15363" max="15366" width="11.7" style="66" customWidth="1"/>
    <col min="15367" max="15368" width="9.56666666666667" style="66" customWidth="1"/>
    <col min="15369" max="15369" width="6.3" style="66" customWidth="1"/>
    <col min="15370" max="15370" width="6.525" style="66" customWidth="1"/>
    <col min="15371" max="15616" width="8.1" style="66"/>
    <col min="15617" max="15617" width="7.09166666666667" style="66" customWidth="1"/>
    <col min="15618" max="15618" width="24.975" style="66" customWidth="1"/>
    <col min="15619" max="15622" width="11.7" style="66" customWidth="1"/>
    <col min="15623" max="15624" width="9.56666666666667" style="66" customWidth="1"/>
    <col min="15625" max="15625" width="6.3" style="66" customWidth="1"/>
    <col min="15626" max="15626" width="6.525" style="66" customWidth="1"/>
    <col min="15627" max="15872" width="8.1" style="66"/>
    <col min="15873" max="15873" width="7.09166666666667" style="66" customWidth="1"/>
    <col min="15874" max="15874" width="24.975" style="66" customWidth="1"/>
    <col min="15875" max="15878" width="11.7" style="66" customWidth="1"/>
    <col min="15879" max="15880" width="9.56666666666667" style="66" customWidth="1"/>
    <col min="15881" max="15881" width="6.3" style="66" customWidth="1"/>
    <col min="15882" max="15882" width="6.525" style="66" customWidth="1"/>
    <col min="15883" max="16128" width="8.1" style="66"/>
    <col min="16129" max="16129" width="7.09166666666667" style="66" customWidth="1"/>
    <col min="16130" max="16130" width="24.975" style="66" customWidth="1"/>
    <col min="16131" max="16134" width="11.7" style="66" customWidth="1"/>
    <col min="16135" max="16136" width="9.56666666666667" style="66" customWidth="1"/>
    <col min="16137" max="16137" width="6.3" style="66" customWidth="1"/>
    <col min="16138" max="16138" width="6.525" style="66" customWidth="1"/>
    <col min="16139" max="16384" width="8.1" style="66"/>
  </cols>
  <sheetData>
    <row r="1" s="66" customFormat="1" spans="1:10">
      <c r="A1" s="67"/>
      <c r="B1" s="67"/>
      <c r="C1" s="68"/>
      <c r="D1" s="68"/>
      <c r="E1" s="68"/>
      <c r="F1" s="68"/>
      <c r="G1" s="68"/>
      <c r="H1" s="68"/>
      <c r="I1" s="68"/>
      <c r="J1" s="68"/>
    </row>
    <row r="2" s="66" customFormat="1" ht="25.5" spans="1:10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="66" customFormat="1" spans="1:10">
      <c r="A3" s="70" t="e">
        <f>#REF!</f>
        <v>#REF!</v>
      </c>
      <c r="B3" s="70"/>
      <c r="C3" s="70"/>
      <c r="D3" s="70"/>
      <c r="E3" s="71"/>
      <c r="F3" s="71"/>
      <c r="G3" s="71"/>
      <c r="H3" s="71"/>
      <c r="I3" s="71"/>
      <c r="J3" s="71"/>
    </row>
    <row r="4" s="66" customFormat="1" spans="1:10">
      <c r="A4" s="72" t="e">
        <f>#REF!</f>
        <v>#REF!</v>
      </c>
      <c r="B4" s="73"/>
      <c r="C4" s="73"/>
      <c r="D4" s="73"/>
      <c r="E4" s="73"/>
      <c r="F4" s="73"/>
      <c r="G4" s="73"/>
      <c r="H4" s="73"/>
      <c r="I4" s="73"/>
      <c r="J4" s="89" t="s">
        <v>1</v>
      </c>
    </row>
    <row r="5" s="66" customFormat="1" spans="1:10">
      <c r="A5" s="74" t="s">
        <v>2</v>
      </c>
      <c r="B5" s="74" t="s">
        <v>3</v>
      </c>
      <c r="C5" s="75" t="s">
        <v>4</v>
      </c>
      <c r="D5" s="76"/>
      <c r="E5" s="74" t="s">
        <v>5</v>
      </c>
      <c r="F5" s="74"/>
      <c r="G5" s="74" t="s">
        <v>6</v>
      </c>
      <c r="H5" s="74"/>
      <c r="I5" s="74" t="s">
        <v>7</v>
      </c>
      <c r="J5" s="74"/>
    </row>
    <row r="6" s="66" customFormat="1" spans="1:10">
      <c r="A6" s="74"/>
      <c r="B6" s="74"/>
      <c r="C6" s="76" t="s">
        <v>8</v>
      </c>
      <c r="D6" s="74" t="s">
        <v>9</v>
      </c>
      <c r="E6" s="74" t="s">
        <v>8</v>
      </c>
      <c r="F6" s="74" t="s">
        <v>9</v>
      </c>
      <c r="G6" s="74" t="s">
        <v>8</v>
      </c>
      <c r="H6" s="74" t="s">
        <v>9</v>
      </c>
      <c r="I6" s="74" t="s">
        <v>8</v>
      </c>
      <c r="J6" s="74" t="s">
        <v>9</v>
      </c>
    </row>
    <row r="7" s="66" customFormat="1" spans="1:10">
      <c r="A7" s="77"/>
      <c r="B7" s="78" t="s">
        <v>10</v>
      </c>
      <c r="C7" s="79"/>
      <c r="D7" s="80"/>
      <c r="E7" s="80">
        <f>SUM(E8:E10)</f>
        <v>0</v>
      </c>
      <c r="F7" s="80">
        <f>SUM(F8:F10)</f>
        <v>0</v>
      </c>
      <c r="G7" s="80"/>
      <c r="H7" s="80"/>
      <c r="I7" s="90" t="str">
        <f t="shared" ref="I7:I10" si="0">IF(C7=0,"",(E7-C7)/C7*100)</f>
        <v/>
      </c>
      <c r="J7" s="90" t="str">
        <f t="shared" ref="J7:J10" si="1">IF(D7=0,"",(F7-D7)/D7*100)</f>
        <v/>
      </c>
    </row>
    <row r="8" s="66" customFormat="1" spans="1:10">
      <c r="A8" s="77" t="s">
        <v>11</v>
      </c>
      <c r="B8" s="78" t="s">
        <v>12</v>
      </c>
      <c r="C8" s="79"/>
      <c r="D8" s="80"/>
      <c r="E8" s="80"/>
      <c r="F8" s="80"/>
      <c r="G8" s="80"/>
      <c r="H8" s="80"/>
      <c r="I8" s="90" t="str">
        <f t="shared" si="0"/>
        <v/>
      </c>
      <c r="J8" s="90" t="str">
        <f t="shared" si="1"/>
        <v/>
      </c>
    </row>
    <row r="9" s="66" customFormat="1" spans="1:10">
      <c r="A9" s="77" t="s">
        <v>13</v>
      </c>
      <c r="B9" s="78" t="s">
        <v>14</v>
      </c>
      <c r="C9" s="79"/>
      <c r="D9" s="80"/>
      <c r="E9" s="80"/>
      <c r="F9" s="80"/>
      <c r="G9" s="80"/>
      <c r="H9" s="80"/>
      <c r="I9" s="90" t="str">
        <f t="shared" si="0"/>
        <v/>
      </c>
      <c r="J9" s="90" t="str">
        <f t="shared" si="1"/>
        <v/>
      </c>
    </row>
    <row r="10" s="66" customFormat="1" spans="1:10">
      <c r="A10" s="77" t="s">
        <v>15</v>
      </c>
      <c r="B10" s="78" t="s">
        <v>16</v>
      </c>
      <c r="C10" s="79"/>
      <c r="D10" s="80"/>
      <c r="E10" s="80"/>
      <c r="F10" s="80"/>
      <c r="G10" s="80"/>
      <c r="H10" s="80"/>
      <c r="I10" s="90" t="str">
        <f t="shared" si="0"/>
        <v/>
      </c>
      <c r="J10" s="90" t="str">
        <f t="shared" si="1"/>
        <v/>
      </c>
    </row>
    <row r="11" s="66" customFormat="1" hidden="1" spans="1:10">
      <c r="A11" s="77"/>
      <c r="B11" s="78"/>
      <c r="C11" s="79"/>
      <c r="D11" s="80"/>
      <c r="E11" s="80"/>
      <c r="F11" s="80"/>
      <c r="G11" s="80"/>
      <c r="H11" s="80"/>
      <c r="I11" s="80"/>
      <c r="J11" s="80"/>
    </row>
    <row r="12" s="66" customFormat="1" hidden="1" spans="1:10">
      <c r="A12" s="77"/>
      <c r="B12" s="78"/>
      <c r="C12" s="79"/>
      <c r="D12" s="80"/>
      <c r="E12" s="80"/>
      <c r="F12" s="80"/>
      <c r="G12" s="80"/>
      <c r="H12" s="80"/>
      <c r="I12" s="80"/>
      <c r="J12" s="80"/>
    </row>
    <row r="13" s="66" customFormat="1" spans="1:10">
      <c r="A13" s="77"/>
      <c r="B13" s="78" t="s">
        <v>17</v>
      </c>
      <c r="C13" s="79" t="e">
        <f>SUM(C14:C17)</f>
        <v>#REF!</v>
      </c>
      <c r="D13" s="79" t="e">
        <f>SUM(D14:D17)</f>
        <v>#REF!</v>
      </c>
      <c r="E13" s="79">
        <f>SUM(E14:E17)</f>
        <v>0</v>
      </c>
      <c r="F13" s="79" t="e">
        <f>SUM(F14:F17)</f>
        <v>#REF!</v>
      </c>
      <c r="G13" s="80"/>
      <c r="H13" s="80"/>
      <c r="I13" s="90" t="e">
        <f t="shared" ref="I13:I17" si="2">IF(C13=0,"",(E13-C13)/C13*100)</f>
        <v>#REF!</v>
      </c>
      <c r="J13" s="90" t="e">
        <f t="shared" ref="J13:J17" si="3">IF(D13=0,"",(F13-D13)/D13*100)</f>
        <v>#REF!</v>
      </c>
    </row>
    <row r="14" s="66" customFormat="1" spans="1:10">
      <c r="A14" s="77" t="s">
        <v>18</v>
      </c>
      <c r="B14" s="78" t="s">
        <v>19</v>
      </c>
      <c r="C14" s="79"/>
      <c r="D14" s="80"/>
      <c r="E14" s="80"/>
      <c r="F14" s="80"/>
      <c r="G14" s="80"/>
      <c r="H14" s="80"/>
      <c r="I14" s="90" t="str">
        <f t="shared" si="2"/>
        <v/>
      </c>
      <c r="J14" s="90" t="str">
        <f t="shared" si="3"/>
        <v/>
      </c>
    </row>
    <row r="15" s="66" customFormat="1" spans="1:10">
      <c r="A15" s="77" t="s">
        <v>20</v>
      </c>
      <c r="B15" s="78" t="s">
        <v>21</v>
      </c>
      <c r="C15" s="79"/>
      <c r="D15" s="79"/>
      <c r="E15" s="79"/>
      <c r="F15" s="80"/>
      <c r="G15" s="80"/>
      <c r="H15" s="80"/>
      <c r="I15" s="90" t="str">
        <f t="shared" si="2"/>
        <v/>
      </c>
      <c r="J15" s="90" t="str">
        <f t="shared" si="3"/>
        <v/>
      </c>
    </row>
    <row r="16" s="66" customFormat="1" spans="1:10">
      <c r="A16" s="77" t="s">
        <v>22</v>
      </c>
      <c r="B16" s="78" t="s">
        <v>23</v>
      </c>
      <c r="C16" s="79" t="e">
        <f>#REF!</f>
        <v>#REF!</v>
      </c>
      <c r="D16" s="80" t="e">
        <f>#REF!</f>
        <v>#REF!</v>
      </c>
      <c r="E16" s="80"/>
      <c r="F16" s="80" t="e">
        <f>#REF!</f>
        <v>#REF!</v>
      </c>
      <c r="G16" s="80"/>
      <c r="H16" s="80"/>
      <c r="I16" s="90" t="e">
        <f t="shared" si="2"/>
        <v>#REF!</v>
      </c>
      <c r="J16" s="90" t="e">
        <f t="shared" si="3"/>
        <v>#REF!</v>
      </c>
    </row>
    <row r="17" s="66" customFormat="1" spans="1:10">
      <c r="A17" s="77" t="s">
        <v>24</v>
      </c>
      <c r="B17" s="78" t="s">
        <v>25</v>
      </c>
      <c r="C17" s="79"/>
      <c r="D17" s="79"/>
      <c r="E17" s="79"/>
      <c r="F17" s="80"/>
      <c r="G17" s="80"/>
      <c r="H17" s="80"/>
      <c r="I17" s="90" t="str">
        <f t="shared" si="2"/>
        <v/>
      </c>
      <c r="J17" s="90" t="str">
        <f t="shared" si="3"/>
        <v/>
      </c>
    </row>
    <row r="18" s="66" customFormat="1" hidden="1" spans="1:10">
      <c r="A18" s="77"/>
      <c r="B18" s="78"/>
      <c r="C18" s="79"/>
      <c r="D18" s="80"/>
      <c r="E18" s="80"/>
      <c r="F18" s="80"/>
      <c r="G18" s="80"/>
      <c r="H18" s="80"/>
      <c r="I18" s="80"/>
      <c r="J18" s="80"/>
    </row>
    <row r="19" s="66" customFormat="1" hidden="1" spans="1:10">
      <c r="A19" s="77" t="s">
        <v>26</v>
      </c>
      <c r="B19" s="78" t="s">
        <v>27</v>
      </c>
      <c r="C19" s="80"/>
      <c r="D19" s="80"/>
      <c r="E19" s="80"/>
      <c r="F19" s="80"/>
      <c r="G19" s="80"/>
      <c r="H19" s="80"/>
      <c r="I19" s="90" t="str">
        <f t="shared" ref="I19:I23" si="4">IF(C19=0,"",(E19-C19)/C19*100)</f>
        <v/>
      </c>
      <c r="J19" s="90" t="str">
        <f t="shared" ref="J19:J23" si="5">IF(D19=0,"",(F19-D19)/D19*100)</f>
        <v/>
      </c>
    </row>
    <row r="20" s="66" customFormat="1" hidden="1" spans="1:10">
      <c r="A20" s="77"/>
      <c r="B20" s="78"/>
      <c r="C20" s="79"/>
      <c r="D20" s="80"/>
      <c r="E20" s="80"/>
      <c r="F20" s="80"/>
      <c r="G20" s="80"/>
      <c r="H20" s="80"/>
      <c r="I20" s="80"/>
      <c r="J20" s="80"/>
    </row>
    <row r="21" s="66" customFormat="1" spans="1:10">
      <c r="A21" s="77" t="s">
        <v>28</v>
      </c>
      <c r="B21" s="81" t="s">
        <v>29</v>
      </c>
      <c r="C21" s="79" t="e">
        <f>C7+C13</f>
        <v>#REF!</v>
      </c>
      <c r="D21" s="80"/>
      <c r="E21" s="80">
        <f>E7+E13</f>
        <v>0</v>
      </c>
      <c r="F21" s="80" t="e">
        <f>F7+F13</f>
        <v>#REF!</v>
      </c>
      <c r="G21" s="80"/>
      <c r="H21" s="80"/>
      <c r="I21" s="90" t="e">
        <f t="shared" si="4"/>
        <v>#REF!</v>
      </c>
      <c r="J21" s="90" t="str">
        <f t="shared" si="5"/>
        <v/>
      </c>
    </row>
    <row r="22" s="66" customFormat="1" spans="1:10">
      <c r="A22" s="77" t="s">
        <v>28</v>
      </c>
      <c r="B22" s="82" t="s">
        <v>30</v>
      </c>
      <c r="C22" s="79"/>
      <c r="D22" s="80"/>
      <c r="E22" s="80"/>
      <c r="F22" s="80"/>
      <c r="G22" s="80"/>
      <c r="H22" s="80"/>
      <c r="I22" s="90" t="str">
        <f t="shared" si="4"/>
        <v/>
      </c>
      <c r="J22" s="90" t="str">
        <f t="shared" si="5"/>
        <v/>
      </c>
    </row>
    <row r="23" s="66" customFormat="1" spans="1:10">
      <c r="A23" s="77" t="s">
        <v>28</v>
      </c>
      <c r="B23" s="83" t="s">
        <v>31</v>
      </c>
      <c r="C23" s="79" t="e">
        <f>C21-C22</f>
        <v>#REF!</v>
      </c>
      <c r="D23" s="79">
        <f>D21-D22</f>
        <v>0</v>
      </c>
      <c r="E23" s="79">
        <f>E21-E22</f>
        <v>0</v>
      </c>
      <c r="F23" s="79" t="e">
        <f>F21-F22</f>
        <v>#REF!</v>
      </c>
      <c r="G23" s="80"/>
      <c r="H23" s="80"/>
      <c r="I23" s="90" t="e">
        <f t="shared" si="4"/>
        <v>#REF!</v>
      </c>
      <c r="J23" s="90" t="str">
        <f t="shared" si="5"/>
        <v/>
      </c>
    </row>
    <row r="24" s="66" customFormat="1" spans="1:10">
      <c r="A24" s="84" t="s">
        <v>32</v>
      </c>
      <c r="B24" s="73"/>
      <c r="C24" s="73"/>
      <c r="D24" s="73"/>
      <c r="E24" s="73"/>
      <c r="F24" s="73"/>
      <c r="G24" s="85"/>
      <c r="H24" s="73"/>
      <c r="I24" s="73"/>
      <c r="J24" s="73"/>
    </row>
    <row r="25" s="66" customFormat="1" spans="1:10">
      <c r="A25" s="86"/>
      <c r="B25" s="73"/>
      <c r="C25" s="87"/>
      <c r="D25" s="87"/>
      <c r="E25" s="87"/>
      <c r="F25" s="73"/>
      <c r="G25" s="73"/>
      <c r="H25" s="73"/>
      <c r="I25" s="73"/>
      <c r="J25" s="73"/>
    </row>
    <row r="26" s="66" customFormat="1" spans="6:6">
      <c r="F26" s="88"/>
    </row>
  </sheetData>
  <mergeCells count="8">
    <mergeCell ref="A2:J2"/>
    <mergeCell ref="A3:J3"/>
    <mergeCell ref="C5:D5"/>
    <mergeCell ref="E5:F5"/>
    <mergeCell ref="G5:H5"/>
    <mergeCell ref="I5:J5"/>
    <mergeCell ref="A5:A6"/>
    <mergeCell ref="B5:B6"/>
  </mergeCells>
  <hyperlinks>
    <hyperlink ref="B8" location="房屋建筑物!B1" display="固定资产-房屋建筑物"/>
    <hyperlink ref="B9" location="构筑物!B1" display="固定资产-构筑物及其他辅助设施"/>
    <hyperlink ref="B10" location="管道沟槽!B1" display="固定资产-管道及沟槽"/>
    <hyperlink ref="B14" location="机器设备!B1" display="固定资产-机器设备"/>
    <hyperlink ref="B15" location="车辆!B1" display="固定资产-车辆"/>
    <hyperlink ref="B16" location="电子设备!B1" display="固定资产-电子设备"/>
    <hyperlink ref="B19" location="土地!B1" display="土地"/>
    <hyperlink ref="B17" location="电子设备!B1" display="固定资产-通信设备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6"/>
  <dimension ref="A1:H106"/>
  <sheetViews>
    <sheetView tabSelected="1" workbookViewId="0">
      <selection activeCell="D9" sqref="D9"/>
    </sheetView>
  </sheetViews>
  <sheetFormatPr defaultColWidth="8.8" defaultRowHeight="14.25" outlineLevelCol="7"/>
  <cols>
    <col min="1" max="1" width="5.9" style="40" customWidth="1"/>
    <col min="2" max="2" width="8.375" style="41" customWidth="1"/>
    <col min="3" max="3" width="17" style="41" customWidth="1"/>
    <col min="4" max="4" width="20.4" style="40" customWidth="1"/>
    <col min="5" max="5" width="8.8" style="40"/>
    <col min="6" max="6" width="6.6" style="40" customWidth="1"/>
    <col min="7" max="7" width="8.8" style="40"/>
    <col min="8" max="8" width="28.25" style="40" customWidth="1"/>
    <col min="9" max="16384" width="8.8" style="40"/>
  </cols>
  <sheetData>
    <row r="1" ht="31" customHeight="1" spans="1:8">
      <c r="A1" s="42" t="s">
        <v>33</v>
      </c>
      <c r="B1" s="43"/>
      <c r="C1" s="43"/>
      <c r="D1" s="42"/>
      <c r="E1" s="42"/>
      <c r="F1" s="42"/>
      <c r="G1" s="42"/>
      <c r="H1" s="42"/>
    </row>
    <row r="2" ht="31" customHeight="1" spans="1:8">
      <c r="A2" s="44" t="s">
        <v>34</v>
      </c>
      <c r="B2" s="44"/>
      <c r="C2" s="44"/>
      <c r="D2" s="44"/>
      <c r="E2" s="44"/>
      <c r="F2" s="44"/>
      <c r="G2" s="44"/>
      <c r="H2" s="44"/>
    </row>
    <row r="3" spans="1:8">
      <c r="A3" s="45" t="s">
        <v>35</v>
      </c>
      <c r="B3" s="46" t="s">
        <v>36</v>
      </c>
      <c r="C3" s="46" t="s">
        <v>37</v>
      </c>
      <c r="D3" s="45" t="s">
        <v>38</v>
      </c>
      <c r="E3" s="45" t="s">
        <v>39</v>
      </c>
      <c r="F3" s="45" t="s">
        <v>40</v>
      </c>
      <c r="G3" s="47" t="s">
        <v>41</v>
      </c>
      <c r="H3" s="45" t="s">
        <v>42</v>
      </c>
    </row>
    <row r="4" spans="1:8">
      <c r="A4" s="48"/>
      <c r="B4" s="49"/>
      <c r="C4" s="49"/>
      <c r="D4" s="48"/>
      <c r="E4" s="48"/>
      <c r="F4" s="48"/>
      <c r="G4" s="50"/>
      <c r="H4" s="48"/>
    </row>
    <row r="5" ht="21" customHeight="1" spans="1:8">
      <c r="A5" s="51">
        <v>1</v>
      </c>
      <c r="B5" s="52" t="s">
        <v>43</v>
      </c>
      <c r="C5" s="53" t="s">
        <v>44</v>
      </c>
      <c r="D5" s="51" t="s">
        <v>45</v>
      </c>
      <c r="E5" s="54" t="s">
        <v>46</v>
      </c>
      <c r="F5" s="55">
        <v>1</v>
      </c>
      <c r="G5" s="56" t="s">
        <v>47</v>
      </c>
      <c r="H5" s="57" t="s">
        <v>48</v>
      </c>
    </row>
    <row r="6" ht="21" customHeight="1" spans="1:8">
      <c r="A6" s="51">
        <v>2</v>
      </c>
      <c r="B6" s="52" t="s">
        <v>43</v>
      </c>
      <c r="C6" s="53" t="s">
        <v>44</v>
      </c>
      <c r="D6" s="51" t="s">
        <v>45</v>
      </c>
      <c r="E6" s="54" t="s">
        <v>46</v>
      </c>
      <c r="F6" s="55">
        <v>1</v>
      </c>
      <c r="G6" s="56" t="s">
        <v>47</v>
      </c>
      <c r="H6" s="57" t="s">
        <v>48</v>
      </c>
    </row>
    <row r="7" ht="21" customHeight="1" spans="1:8">
      <c r="A7" s="51">
        <v>3</v>
      </c>
      <c r="B7" s="52" t="s">
        <v>43</v>
      </c>
      <c r="C7" s="53" t="s">
        <v>44</v>
      </c>
      <c r="D7" s="51" t="s">
        <v>45</v>
      </c>
      <c r="E7" s="54" t="s">
        <v>46</v>
      </c>
      <c r="F7" s="55">
        <v>1</v>
      </c>
      <c r="G7" s="56" t="s">
        <v>47</v>
      </c>
      <c r="H7" s="57" t="s">
        <v>48</v>
      </c>
    </row>
    <row r="8" ht="21" customHeight="1" spans="1:8">
      <c r="A8" s="51">
        <v>4</v>
      </c>
      <c r="B8" s="52" t="s">
        <v>43</v>
      </c>
      <c r="C8" s="53" t="s">
        <v>44</v>
      </c>
      <c r="D8" s="51" t="s">
        <v>45</v>
      </c>
      <c r="E8" s="54" t="s">
        <v>46</v>
      </c>
      <c r="F8" s="55">
        <v>1</v>
      </c>
      <c r="G8" s="56" t="s">
        <v>47</v>
      </c>
      <c r="H8" s="57" t="s">
        <v>48</v>
      </c>
    </row>
    <row r="9" ht="21" customHeight="1" spans="1:8">
      <c r="A9" s="51">
        <v>5</v>
      </c>
      <c r="B9" s="52" t="s">
        <v>43</v>
      </c>
      <c r="C9" s="53" t="s">
        <v>44</v>
      </c>
      <c r="D9" s="51" t="s">
        <v>45</v>
      </c>
      <c r="E9" s="54" t="s">
        <v>46</v>
      </c>
      <c r="F9" s="55">
        <v>1</v>
      </c>
      <c r="G9" s="56" t="s">
        <v>47</v>
      </c>
      <c r="H9" s="57" t="s">
        <v>48</v>
      </c>
    </row>
    <row r="10" ht="21" customHeight="1" spans="1:8">
      <c r="A10" s="51">
        <v>6</v>
      </c>
      <c r="B10" s="52" t="s">
        <v>43</v>
      </c>
      <c r="C10" s="53" t="s">
        <v>44</v>
      </c>
      <c r="D10" s="51" t="s">
        <v>45</v>
      </c>
      <c r="E10" s="54" t="s">
        <v>46</v>
      </c>
      <c r="F10" s="55">
        <v>1</v>
      </c>
      <c r="G10" s="56" t="s">
        <v>47</v>
      </c>
      <c r="H10" s="57" t="s">
        <v>48</v>
      </c>
    </row>
    <row r="11" ht="21" customHeight="1" spans="1:8">
      <c r="A11" s="51">
        <v>7</v>
      </c>
      <c r="B11" s="52" t="s">
        <v>43</v>
      </c>
      <c r="C11" s="53" t="s">
        <v>44</v>
      </c>
      <c r="D11" s="51" t="s">
        <v>45</v>
      </c>
      <c r="E11" s="54" t="s">
        <v>46</v>
      </c>
      <c r="F11" s="55">
        <v>1</v>
      </c>
      <c r="G11" s="56" t="s">
        <v>47</v>
      </c>
      <c r="H11" s="57" t="s">
        <v>48</v>
      </c>
    </row>
    <row r="12" ht="21" customHeight="1" spans="1:8">
      <c r="A12" s="51">
        <v>8</v>
      </c>
      <c r="B12" s="52" t="s">
        <v>43</v>
      </c>
      <c r="C12" s="53" t="s">
        <v>49</v>
      </c>
      <c r="D12" s="58" t="s">
        <v>50</v>
      </c>
      <c r="E12" s="54" t="s">
        <v>46</v>
      </c>
      <c r="F12" s="55">
        <v>1</v>
      </c>
      <c r="G12" s="59" t="s">
        <v>51</v>
      </c>
      <c r="H12" s="57" t="s">
        <v>48</v>
      </c>
    </row>
    <row r="13" ht="21" customHeight="1" spans="1:8">
      <c r="A13" s="51">
        <v>9</v>
      </c>
      <c r="B13" s="52" t="s">
        <v>43</v>
      </c>
      <c r="C13" s="53" t="s">
        <v>49</v>
      </c>
      <c r="D13" s="58" t="s">
        <v>50</v>
      </c>
      <c r="E13" s="54" t="s">
        <v>46</v>
      </c>
      <c r="F13" s="55">
        <v>1</v>
      </c>
      <c r="G13" s="59" t="s">
        <v>51</v>
      </c>
      <c r="H13" s="57" t="s">
        <v>48</v>
      </c>
    </row>
    <row r="14" ht="21" customHeight="1" spans="1:8">
      <c r="A14" s="51">
        <v>10</v>
      </c>
      <c r="B14" s="52" t="s">
        <v>43</v>
      </c>
      <c r="C14" s="53" t="s">
        <v>49</v>
      </c>
      <c r="D14" s="58" t="s">
        <v>50</v>
      </c>
      <c r="E14" s="54" t="s">
        <v>46</v>
      </c>
      <c r="F14" s="55">
        <v>1</v>
      </c>
      <c r="G14" s="59" t="s">
        <v>51</v>
      </c>
      <c r="H14" s="57" t="s">
        <v>48</v>
      </c>
    </row>
    <row r="15" ht="21" customHeight="1" spans="1:8">
      <c r="A15" s="51">
        <v>11</v>
      </c>
      <c r="B15" s="52" t="s">
        <v>43</v>
      </c>
      <c r="C15" s="53" t="s">
        <v>49</v>
      </c>
      <c r="D15" s="58" t="s">
        <v>50</v>
      </c>
      <c r="E15" s="54" t="s">
        <v>46</v>
      </c>
      <c r="F15" s="55">
        <v>1</v>
      </c>
      <c r="G15" s="59" t="s">
        <v>51</v>
      </c>
      <c r="H15" s="57" t="s">
        <v>48</v>
      </c>
    </row>
    <row r="16" ht="21" customHeight="1" spans="1:8">
      <c r="A16" s="51">
        <v>12</v>
      </c>
      <c r="B16" s="52" t="s">
        <v>43</v>
      </c>
      <c r="C16" s="53" t="s">
        <v>49</v>
      </c>
      <c r="D16" s="58" t="s">
        <v>50</v>
      </c>
      <c r="E16" s="54" t="s">
        <v>46</v>
      </c>
      <c r="F16" s="55">
        <v>1</v>
      </c>
      <c r="G16" s="59" t="s">
        <v>51</v>
      </c>
      <c r="H16" s="57" t="s">
        <v>48</v>
      </c>
    </row>
    <row r="17" ht="21" customHeight="1" spans="1:8">
      <c r="A17" s="51">
        <v>13</v>
      </c>
      <c r="B17" s="52" t="s">
        <v>43</v>
      </c>
      <c r="C17" s="53" t="s">
        <v>49</v>
      </c>
      <c r="D17" s="58" t="s">
        <v>50</v>
      </c>
      <c r="E17" s="54" t="s">
        <v>46</v>
      </c>
      <c r="F17" s="55">
        <v>1</v>
      </c>
      <c r="G17" s="59" t="s">
        <v>51</v>
      </c>
      <c r="H17" s="57" t="s">
        <v>48</v>
      </c>
    </row>
    <row r="18" ht="21" customHeight="1" spans="1:8">
      <c r="A18" s="51">
        <v>14</v>
      </c>
      <c r="B18" s="52" t="s">
        <v>43</v>
      </c>
      <c r="C18" s="53" t="s">
        <v>49</v>
      </c>
      <c r="D18" s="58" t="s">
        <v>50</v>
      </c>
      <c r="E18" s="54" t="s">
        <v>46</v>
      </c>
      <c r="F18" s="55">
        <v>1</v>
      </c>
      <c r="G18" s="59" t="s">
        <v>51</v>
      </c>
      <c r="H18" s="57" t="s">
        <v>48</v>
      </c>
    </row>
    <row r="19" ht="21" customHeight="1" spans="1:8">
      <c r="A19" s="51">
        <v>15</v>
      </c>
      <c r="B19" s="52" t="s">
        <v>43</v>
      </c>
      <c r="C19" s="53" t="s">
        <v>49</v>
      </c>
      <c r="D19" s="58" t="s">
        <v>50</v>
      </c>
      <c r="E19" s="54" t="s">
        <v>46</v>
      </c>
      <c r="F19" s="55">
        <v>1</v>
      </c>
      <c r="G19" s="59" t="s">
        <v>51</v>
      </c>
      <c r="H19" s="57" t="s">
        <v>48</v>
      </c>
    </row>
    <row r="20" ht="21" customHeight="1" spans="1:8">
      <c r="A20" s="51">
        <v>16</v>
      </c>
      <c r="B20" s="52" t="s">
        <v>43</v>
      </c>
      <c r="C20" s="53" t="s">
        <v>49</v>
      </c>
      <c r="D20" s="58" t="s">
        <v>50</v>
      </c>
      <c r="E20" s="54" t="s">
        <v>46</v>
      </c>
      <c r="F20" s="55">
        <v>1</v>
      </c>
      <c r="G20" s="59" t="s">
        <v>51</v>
      </c>
      <c r="H20" s="57" t="s">
        <v>48</v>
      </c>
    </row>
    <row r="21" ht="21" customHeight="1" spans="1:8">
      <c r="A21" s="51">
        <v>17</v>
      </c>
      <c r="B21" s="52" t="s">
        <v>43</v>
      </c>
      <c r="C21" s="53" t="s">
        <v>49</v>
      </c>
      <c r="D21" s="58" t="s">
        <v>50</v>
      </c>
      <c r="E21" s="54" t="s">
        <v>46</v>
      </c>
      <c r="F21" s="55">
        <v>1</v>
      </c>
      <c r="G21" s="59" t="s">
        <v>51</v>
      </c>
      <c r="H21" s="57" t="s">
        <v>48</v>
      </c>
    </row>
    <row r="22" ht="21" customHeight="1" spans="1:8">
      <c r="A22" s="51">
        <v>18</v>
      </c>
      <c r="B22" s="52" t="s">
        <v>43</v>
      </c>
      <c r="C22" s="53" t="s">
        <v>49</v>
      </c>
      <c r="D22" s="58" t="s">
        <v>50</v>
      </c>
      <c r="E22" s="54" t="s">
        <v>46</v>
      </c>
      <c r="F22" s="55">
        <v>1</v>
      </c>
      <c r="G22" s="59" t="s">
        <v>51</v>
      </c>
      <c r="H22" s="57" t="s">
        <v>48</v>
      </c>
    </row>
    <row r="23" ht="21" customHeight="1" spans="1:8">
      <c r="A23" s="51">
        <v>19</v>
      </c>
      <c r="B23" s="52" t="s">
        <v>43</v>
      </c>
      <c r="C23" s="53" t="s">
        <v>49</v>
      </c>
      <c r="D23" s="58" t="s">
        <v>50</v>
      </c>
      <c r="E23" s="54" t="s">
        <v>46</v>
      </c>
      <c r="F23" s="55">
        <v>1</v>
      </c>
      <c r="G23" s="59" t="s">
        <v>51</v>
      </c>
      <c r="H23" s="57" t="s">
        <v>48</v>
      </c>
    </row>
    <row r="24" ht="21" customHeight="1" spans="1:8">
      <c r="A24" s="51">
        <v>20</v>
      </c>
      <c r="B24" s="52" t="s">
        <v>43</v>
      </c>
      <c r="C24" s="53" t="s">
        <v>49</v>
      </c>
      <c r="D24" s="58" t="s">
        <v>50</v>
      </c>
      <c r="E24" s="54" t="s">
        <v>46</v>
      </c>
      <c r="F24" s="55">
        <v>1</v>
      </c>
      <c r="G24" s="59" t="s">
        <v>51</v>
      </c>
      <c r="H24" s="57" t="s">
        <v>48</v>
      </c>
    </row>
    <row r="25" ht="21" customHeight="1" spans="1:8">
      <c r="A25" s="51">
        <v>21</v>
      </c>
      <c r="B25" s="52" t="s">
        <v>43</v>
      </c>
      <c r="C25" s="53" t="s">
        <v>49</v>
      </c>
      <c r="D25" s="58" t="s">
        <v>50</v>
      </c>
      <c r="E25" s="54" t="s">
        <v>46</v>
      </c>
      <c r="F25" s="55">
        <v>1</v>
      </c>
      <c r="G25" s="59" t="s">
        <v>51</v>
      </c>
      <c r="H25" s="57" t="s">
        <v>48</v>
      </c>
    </row>
    <row r="26" ht="21" customHeight="1" spans="1:8">
      <c r="A26" s="51">
        <v>22</v>
      </c>
      <c r="B26" s="52" t="s">
        <v>43</v>
      </c>
      <c r="C26" s="53" t="s">
        <v>49</v>
      </c>
      <c r="D26" s="58" t="s">
        <v>50</v>
      </c>
      <c r="E26" s="54" t="s">
        <v>46</v>
      </c>
      <c r="F26" s="55">
        <v>1</v>
      </c>
      <c r="G26" s="59" t="s">
        <v>51</v>
      </c>
      <c r="H26" s="57" t="s">
        <v>48</v>
      </c>
    </row>
    <row r="27" ht="21" customHeight="1" spans="1:8">
      <c r="A27" s="51">
        <v>23</v>
      </c>
      <c r="B27" s="52" t="s">
        <v>43</v>
      </c>
      <c r="C27" s="53" t="s">
        <v>49</v>
      </c>
      <c r="D27" s="58" t="s">
        <v>50</v>
      </c>
      <c r="E27" s="54" t="s">
        <v>46</v>
      </c>
      <c r="F27" s="55">
        <v>1</v>
      </c>
      <c r="G27" s="59" t="s">
        <v>51</v>
      </c>
      <c r="H27" s="57" t="s">
        <v>48</v>
      </c>
    </row>
    <row r="28" ht="21" customHeight="1" spans="1:8">
      <c r="A28" s="51">
        <v>24</v>
      </c>
      <c r="B28" s="52" t="s">
        <v>43</v>
      </c>
      <c r="C28" s="53" t="s">
        <v>49</v>
      </c>
      <c r="D28" s="58" t="s">
        <v>50</v>
      </c>
      <c r="E28" s="54" t="s">
        <v>46</v>
      </c>
      <c r="F28" s="55">
        <v>1</v>
      </c>
      <c r="G28" s="59" t="s">
        <v>51</v>
      </c>
      <c r="H28" s="57" t="s">
        <v>48</v>
      </c>
    </row>
    <row r="29" ht="21" customHeight="1" spans="1:8">
      <c r="A29" s="51">
        <v>25</v>
      </c>
      <c r="B29" s="52" t="s">
        <v>43</v>
      </c>
      <c r="C29" s="53" t="s">
        <v>49</v>
      </c>
      <c r="D29" s="58" t="s">
        <v>50</v>
      </c>
      <c r="E29" s="54" t="s">
        <v>46</v>
      </c>
      <c r="F29" s="55">
        <v>1</v>
      </c>
      <c r="G29" s="56" t="s">
        <v>51</v>
      </c>
      <c r="H29" s="57" t="s">
        <v>48</v>
      </c>
    </row>
    <row r="30" ht="21" customHeight="1" spans="1:8">
      <c r="A30" s="51">
        <v>26</v>
      </c>
      <c r="B30" s="52" t="s">
        <v>43</v>
      </c>
      <c r="C30" s="53" t="s">
        <v>49</v>
      </c>
      <c r="D30" s="58" t="s">
        <v>50</v>
      </c>
      <c r="E30" s="54" t="s">
        <v>46</v>
      </c>
      <c r="F30" s="55">
        <v>1</v>
      </c>
      <c r="G30" s="56" t="s">
        <v>51</v>
      </c>
      <c r="H30" s="57" t="s">
        <v>48</v>
      </c>
    </row>
    <row r="31" ht="21" customHeight="1" spans="1:8">
      <c r="A31" s="51">
        <v>27</v>
      </c>
      <c r="B31" s="52" t="s">
        <v>43</v>
      </c>
      <c r="C31" s="53" t="s">
        <v>49</v>
      </c>
      <c r="D31" s="58" t="s">
        <v>50</v>
      </c>
      <c r="E31" s="54" t="s">
        <v>46</v>
      </c>
      <c r="F31" s="55">
        <v>1</v>
      </c>
      <c r="G31" s="56" t="s">
        <v>51</v>
      </c>
      <c r="H31" s="57" t="s">
        <v>48</v>
      </c>
    </row>
    <row r="32" ht="21" customHeight="1" spans="1:8">
      <c r="A32" s="51">
        <v>28</v>
      </c>
      <c r="B32" s="52" t="s">
        <v>43</v>
      </c>
      <c r="C32" s="53" t="s">
        <v>49</v>
      </c>
      <c r="D32" s="58" t="s">
        <v>50</v>
      </c>
      <c r="E32" s="54" t="s">
        <v>46</v>
      </c>
      <c r="F32" s="55">
        <v>1</v>
      </c>
      <c r="G32" s="56" t="s">
        <v>51</v>
      </c>
      <c r="H32" s="57" t="s">
        <v>48</v>
      </c>
    </row>
    <row r="33" ht="21" customHeight="1" spans="1:8">
      <c r="A33" s="51">
        <v>29</v>
      </c>
      <c r="B33" s="52" t="s">
        <v>43</v>
      </c>
      <c r="C33" s="53" t="s">
        <v>49</v>
      </c>
      <c r="D33" s="58" t="s">
        <v>50</v>
      </c>
      <c r="E33" s="54" t="s">
        <v>46</v>
      </c>
      <c r="F33" s="55">
        <v>1</v>
      </c>
      <c r="G33" s="56" t="s">
        <v>51</v>
      </c>
      <c r="H33" s="57" t="s">
        <v>48</v>
      </c>
    </row>
    <row r="34" ht="21" customHeight="1" spans="1:8">
      <c r="A34" s="51">
        <v>30</v>
      </c>
      <c r="B34" s="52" t="s">
        <v>43</v>
      </c>
      <c r="C34" s="53" t="s">
        <v>49</v>
      </c>
      <c r="D34" s="58" t="s">
        <v>50</v>
      </c>
      <c r="E34" s="54" t="s">
        <v>46</v>
      </c>
      <c r="F34" s="55">
        <v>1</v>
      </c>
      <c r="G34" s="56" t="s">
        <v>51</v>
      </c>
      <c r="H34" s="57" t="s">
        <v>48</v>
      </c>
    </row>
    <row r="35" ht="21" customHeight="1" spans="1:8">
      <c r="A35" s="51">
        <v>31</v>
      </c>
      <c r="B35" s="52" t="s">
        <v>43</v>
      </c>
      <c r="C35" s="53" t="s">
        <v>49</v>
      </c>
      <c r="D35" s="58" t="s">
        <v>50</v>
      </c>
      <c r="E35" s="54" t="s">
        <v>46</v>
      </c>
      <c r="F35" s="55">
        <v>1</v>
      </c>
      <c r="G35" s="56" t="s">
        <v>51</v>
      </c>
      <c r="H35" s="57" t="s">
        <v>48</v>
      </c>
    </row>
    <row r="36" ht="21" customHeight="1" spans="1:8">
      <c r="A36" s="51">
        <v>32</v>
      </c>
      <c r="B36" s="52" t="s">
        <v>43</v>
      </c>
      <c r="C36" s="53" t="s">
        <v>49</v>
      </c>
      <c r="D36" s="58" t="s">
        <v>50</v>
      </c>
      <c r="E36" s="54" t="s">
        <v>46</v>
      </c>
      <c r="F36" s="55">
        <v>1</v>
      </c>
      <c r="G36" s="56" t="s">
        <v>51</v>
      </c>
      <c r="H36" s="57" t="s">
        <v>48</v>
      </c>
    </row>
    <row r="37" ht="21" customHeight="1" spans="1:8">
      <c r="A37" s="51">
        <v>33</v>
      </c>
      <c r="B37" s="52" t="s">
        <v>43</v>
      </c>
      <c r="C37" s="53" t="s">
        <v>49</v>
      </c>
      <c r="D37" s="58" t="s">
        <v>50</v>
      </c>
      <c r="E37" s="54" t="s">
        <v>46</v>
      </c>
      <c r="F37" s="55">
        <v>1</v>
      </c>
      <c r="G37" s="56" t="s">
        <v>51</v>
      </c>
      <c r="H37" s="57" t="s">
        <v>48</v>
      </c>
    </row>
    <row r="38" ht="21" customHeight="1" spans="1:8">
      <c r="A38" s="51">
        <v>34</v>
      </c>
      <c r="B38" s="52" t="s">
        <v>43</v>
      </c>
      <c r="C38" s="53" t="s">
        <v>49</v>
      </c>
      <c r="D38" s="58" t="s">
        <v>50</v>
      </c>
      <c r="E38" s="54" t="s">
        <v>46</v>
      </c>
      <c r="F38" s="55">
        <v>1</v>
      </c>
      <c r="G38" s="56" t="s">
        <v>51</v>
      </c>
      <c r="H38" s="57" t="s">
        <v>48</v>
      </c>
    </row>
    <row r="39" ht="21" customHeight="1" spans="1:8">
      <c r="A39" s="51">
        <v>35</v>
      </c>
      <c r="B39" s="52" t="s">
        <v>43</v>
      </c>
      <c r="C39" s="53" t="s">
        <v>49</v>
      </c>
      <c r="D39" s="58" t="s">
        <v>50</v>
      </c>
      <c r="E39" s="54" t="s">
        <v>46</v>
      </c>
      <c r="F39" s="55">
        <v>1</v>
      </c>
      <c r="G39" s="56" t="s">
        <v>51</v>
      </c>
      <c r="H39" s="57" t="s">
        <v>48</v>
      </c>
    </row>
    <row r="40" ht="21" customHeight="1" spans="1:8">
      <c r="A40" s="51">
        <v>36</v>
      </c>
      <c r="B40" s="52" t="s">
        <v>43</v>
      </c>
      <c r="C40" s="53" t="s">
        <v>49</v>
      </c>
      <c r="D40" s="58" t="s">
        <v>50</v>
      </c>
      <c r="E40" s="54" t="s">
        <v>46</v>
      </c>
      <c r="F40" s="55">
        <v>1</v>
      </c>
      <c r="G40" s="56" t="s">
        <v>51</v>
      </c>
      <c r="H40" s="57" t="s">
        <v>48</v>
      </c>
    </row>
    <row r="41" ht="21" customHeight="1" spans="1:8">
      <c r="A41" s="51">
        <v>37</v>
      </c>
      <c r="B41" s="52" t="s">
        <v>43</v>
      </c>
      <c r="C41" s="53" t="s">
        <v>49</v>
      </c>
      <c r="D41" s="58" t="s">
        <v>50</v>
      </c>
      <c r="E41" s="54" t="s">
        <v>46</v>
      </c>
      <c r="F41" s="55">
        <v>1</v>
      </c>
      <c r="G41" s="56" t="s">
        <v>51</v>
      </c>
      <c r="H41" s="57" t="s">
        <v>48</v>
      </c>
    </row>
    <row r="42" ht="21" customHeight="1" spans="1:8">
      <c r="A42" s="51">
        <v>38</v>
      </c>
      <c r="B42" s="52" t="s">
        <v>43</v>
      </c>
      <c r="C42" s="53" t="s">
        <v>49</v>
      </c>
      <c r="D42" s="58" t="s">
        <v>50</v>
      </c>
      <c r="E42" s="54" t="s">
        <v>46</v>
      </c>
      <c r="F42" s="55">
        <v>1</v>
      </c>
      <c r="G42" s="56" t="s">
        <v>51</v>
      </c>
      <c r="H42" s="57" t="s">
        <v>48</v>
      </c>
    </row>
    <row r="43" ht="21" customHeight="1" spans="1:8">
      <c r="A43" s="51">
        <v>39</v>
      </c>
      <c r="B43" s="52" t="s">
        <v>43</v>
      </c>
      <c r="C43" s="53" t="s">
        <v>49</v>
      </c>
      <c r="D43" s="58" t="s">
        <v>50</v>
      </c>
      <c r="E43" s="54" t="s">
        <v>46</v>
      </c>
      <c r="F43" s="55">
        <v>1</v>
      </c>
      <c r="G43" s="56" t="s">
        <v>51</v>
      </c>
      <c r="H43" s="57" t="s">
        <v>48</v>
      </c>
    </row>
    <row r="44" ht="21" customHeight="1" spans="1:8">
      <c r="A44" s="51">
        <v>40</v>
      </c>
      <c r="B44" s="52" t="s">
        <v>43</v>
      </c>
      <c r="C44" s="53" t="s">
        <v>49</v>
      </c>
      <c r="D44" s="58" t="s">
        <v>50</v>
      </c>
      <c r="E44" s="54" t="s">
        <v>46</v>
      </c>
      <c r="F44" s="55">
        <v>1</v>
      </c>
      <c r="G44" s="56" t="s">
        <v>51</v>
      </c>
      <c r="H44" s="57" t="s">
        <v>48</v>
      </c>
    </row>
    <row r="45" ht="21" customHeight="1" spans="1:8">
      <c r="A45" s="51">
        <v>41</v>
      </c>
      <c r="B45" s="52" t="s">
        <v>43</v>
      </c>
      <c r="C45" s="53" t="s">
        <v>49</v>
      </c>
      <c r="D45" s="58" t="s">
        <v>50</v>
      </c>
      <c r="E45" s="54" t="s">
        <v>46</v>
      </c>
      <c r="F45" s="55">
        <v>1</v>
      </c>
      <c r="G45" s="56" t="s">
        <v>51</v>
      </c>
      <c r="H45" s="57" t="s">
        <v>48</v>
      </c>
    </row>
    <row r="46" ht="21" customHeight="1" spans="1:8">
      <c r="A46" s="51">
        <v>42</v>
      </c>
      <c r="B46" s="52" t="s">
        <v>43</v>
      </c>
      <c r="C46" s="53" t="s">
        <v>49</v>
      </c>
      <c r="D46" s="58" t="s">
        <v>50</v>
      </c>
      <c r="E46" s="54" t="s">
        <v>46</v>
      </c>
      <c r="F46" s="55">
        <v>1</v>
      </c>
      <c r="G46" s="56" t="s">
        <v>51</v>
      </c>
      <c r="H46" s="57" t="s">
        <v>48</v>
      </c>
    </row>
    <row r="47" ht="21" customHeight="1" spans="1:8">
      <c r="A47" s="51">
        <v>43</v>
      </c>
      <c r="B47" s="52" t="s">
        <v>43</v>
      </c>
      <c r="C47" s="53" t="s">
        <v>49</v>
      </c>
      <c r="D47" s="58" t="s">
        <v>50</v>
      </c>
      <c r="E47" s="54" t="s">
        <v>46</v>
      </c>
      <c r="F47" s="55">
        <v>1</v>
      </c>
      <c r="G47" s="56" t="s">
        <v>51</v>
      </c>
      <c r="H47" s="57" t="s">
        <v>48</v>
      </c>
    </row>
    <row r="48" ht="21" customHeight="1" spans="1:8">
      <c r="A48" s="51">
        <v>44</v>
      </c>
      <c r="B48" s="52" t="s">
        <v>43</v>
      </c>
      <c r="C48" s="53" t="s">
        <v>49</v>
      </c>
      <c r="D48" s="58" t="s">
        <v>50</v>
      </c>
      <c r="E48" s="54" t="s">
        <v>46</v>
      </c>
      <c r="F48" s="55">
        <v>1</v>
      </c>
      <c r="G48" s="56" t="s">
        <v>51</v>
      </c>
      <c r="H48" s="57" t="s">
        <v>48</v>
      </c>
    </row>
    <row r="49" ht="21" customHeight="1" spans="1:8">
      <c r="A49" s="51">
        <v>45</v>
      </c>
      <c r="B49" s="52" t="s">
        <v>43</v>
      </c>
      <c r="C49" s="53" t="s">
        <v>49</v>
      </c>
      <c r="D49" s="58" t="s">
        <v>50</v>
      </c>
      <c r="E49" s="54" t="s">
        <v>46</v>
      </c>
      <c r="F49" s="55">
        <v>1</v>
      </c>
      <c r="G49" s="56" t="s">
        <v>51</v>
      </c>
      <c r="H49" s="57" t="s">
        <v>48</v>
      </c>
    </row>
    <row r="50" ht="21" customHeight="1" spans="1:8">
      <c r="A50" s="51">
        <v>46</v>
      </c>
      <c r="B50" s="52" t="s">
        <v>43</v>
      </c>
      <c r="C50" s="53" t="s">
        <v>49</v>
      </c>
      <c r="D50" s="58" t="s">
        <v>50</v>
      </c>
      <c r="E50" s="54" t="s">
        <v>46</v>
      </c>
      <c r="F50" s="55">
        <v>1</v>
      </c>
      <c r="G50" s="56" t="s">
        <v>51</v>
      </c>
      <c r="H50" s="57" t="s">
        <v>48</v>
      </c>
    </row>
    <row r="51" ht="21" customHeight="1" spans="1:8">
      <c r="A51" s="51">
        <v>47</v>
      </c>
      <c r="B51" s="52" t="s">
        <v>43</v>
      </c>
      <c r="C51" s="53" t="s">
        <v>52</v>
      </c>
      <c r="D51" s="58" t="s">
        <v>53</v>
      </c>
      <c r="E51" s="54" t="s">
        <v>46</v>
      </c>
      <c r="F51" s="55">
        <v>1</v>
      </c>
      <c r="G51" s="59" t="s">
        <v>54</v>
      </c>
      <c r="H51" s="57" t="s">
        <v>55</v>
      </c>
    </row>
    <row r="52" ht="21" customHeight="1" spans="1:8">
      <c r="A52" s="51">
        <v>48</v>
      </c>
      <c r="B52" s="52" t="s">
        <v>43</v>
      </c>
      <c r="C52" s="53" t="s">
        <v>52</v>
      </c>
      <c r="D52" s="58" t="s">
        <v>45</v>
      </c>
      <c r="E52" s="54" t="s">
        <v>46</v>
      </c>
      <c r="F52" s="55">
        <v>1</v>
      </c>
      <c r="G52" s="59" t="s">
        <v>54</v>
      </c>
      <c r="H52" s="57" t="s">
        <v>55</v>
      </c>
    </row>
    <row r="53" ht="21" customHeight="1" spans="1:8">
      <c r="A53" s="51">
        <v>49</v>
      </c>
      <c r="B53" s="52" t="s">
        <v>43</v>
      </c>
      <c r="C53" s="53" t="s">
        <v>52</v>
      </c>
      <c r="D53" s="58" t="s">
        <v>45</v>
      </c>
      <c r="E53" s="54" t="s">
        <v>46</v>
      </c>
      <c r="F53" s="55">
        <v>1</v>
      </c>
      <c r="G53" s="59" t="s">
        <v>54</v>
      </c>
      <c r="H53" s="57" t="s">
        <v>55</v>
      </c>
    </row>
    <row r="54" ht="21" customHeight="1" spans="1:8">
      <c r="A54" s="51">
        <v>50</v>
      </c>
      <c r="B54" s="52" t="s">
        <v>43</v>
      </c>
      <c r="C54" s="53" t="s">
        <v>52</v>
      </c>
      <c r="D54" s="58" t="s">
        <v>45</v>
      </c>
      <c r="E54" s="54" t="s">
        <v>46</v>
      </c>
      <c r="F54" s="55">
        <v>1</v>
      </c>
      <c r="G54" s="59" t="s">
        <v>54</v>
      </c>
      <c r="H54" s="57" t="s">
        <v>55</v>
      </c>
    </row>
    <row r="55" ht="21" customHeight="1" spans="1:8">
      <c r="A55" s="51">
        <v>51</v>
      </c>
      <c r="B55" s="52" t="s">
        <v>43</v>
      </c>
      <c r="C55" s="53" t="s">
        <v>52</v>
      </c>
      <c r="D55" s="58" t="s">
        <v>45</v>
      </c>
      <c r="E55" s="54" t="s">
        <v>46</v>
      </c>
      <c r="F55" s="55">
        <v>1</v>
      </c>
      <c r="G55" s="59" t="s">
        <v>54</v>
      </c>
      <c r="H55" s="57" t="s">
        <v>55</v>
      </c>
    </row>
    <row r="56" ht="21" customHeight="1" spans="1:8">
      <c r="A56" s="51">
        <v>52</v>
      </c>
      <c r="B56" s="52" t="s">
        <v>43</v>
      </c>
      <c r="C56" s="53" t="s">
        <v>52</v>
      </c>
      <c r="D56" s="58" t="s">
        <v>56</v>
      </c>
      <c r="E56" s="54" t="s">
        <v>46</v>
      </c>
      <c r="F56" s="55">
        <v>1</v>
      </c>
      <c r="G56" s="59" t="s">
        <v>54</v>
      </c>
      <c r="H56" s="57" t="s">
        <v>55</v>
      </c>
    </row>
    <row r="57" ht="21" customHeight="1" spans="1:8">
      <c r="A57" s="51">
        <v>53</v>
      </c>
      <c r="B57" s="52" t="s">
        <v>43</v>
      </c>
      <c r="C57" s="53" t="s">
        <v>52</v>
      </c>
      <c r="D57" s="58" t="s">
        <v>56</v>
      </c>
      <c r="E57" s="54" t="s">
        <v>46</v>
      </c>
      <c r="F57" s="55">
        <v>1</v>
      </c>
      <c r="G57" s="59" t="s">
        <v>54</v>
      </c>
      <c r="H57" s="57" t="s">
        <v>55</v>
      </c>
    </row>
    <row r="58" ht="21" customHeight="1" spans="1:8">
      <c r="A58" s="51">
        <v>54</v>
      </c>
      <c r="B58" s="52" t="s">
        <v>43</v>
      </c>
      <c r="C58" s="53" t="s">
        <v>52</v>
      </c>
      <c r="D58" s="58" t="s">
        <v>57</v>
      </c>
      <c r="E58" s="54" t="s">
        <v>46</v>
      </c>
      <c r="F58" s="55">
        <v>1</v>
      </c>
      <c r="G58" s="59" t="s">
        <v>54</v>
      </c>
      <c r="H58" s="57" t="s">
        <v>55</v>
      </c>
    </row>
    <row r="59" ht="21" customHeight="1" spans="1:8">
      <c r="A59" s="51">
        <v>55</v>
      </c>
      <c r="B59" s="52" t="s">
        <v>43</v>
      </c>
      <c r="C59" s="53" t="s">
        <v>52</v>
      </c>
      <c r="D59" s="58" t="s">
        <v>57</v>
      </c>
      <c r="E59" s="54" t="s">
        <v>46</v>
      </c>
      <c r="F59" s="55">
        <v>1</v>
      </c>
      <c r="G59" s="59" t="s">
        <v>54</v>
      </c>
      <c r="H59" s="57" t="s">
        <v>55</v>
      </c>
    </row>
    <row r="60" ht="21" customHeight="1" spans="1:8">
      <c r="A60" s="51">
        <v>56</v>
      </c>
      <c r="B60" s="52" t="s">
        <v>43</v>
      </c>
      <c r="C60" s="53" t="s">
        <v>52</v>
      </c>
      <c r="D60" s="58" t="s">
        <v>57</v>
      </c>
      <c r="E60" s="54" t="s">
        <v>46</v>
      </c>
      <c r="F60" s="55">
        <v>1</v>
      </c>
      <c r="G60" s="59" t="s">
        <v>54</v>
      </c>
      <c r="H60" s="57" t="s">
        <v>55</v>
      </c>
    </row>
    <row r="61" ht="21" customHeight="1" spans="1:8">
      <c r="A61" s="51">
        <v>57</v>
      </c>
      <c r="B61" s="52" t="s">
        <v>43</v>
      </c>
      <c r="C61" s="53" t="s">
        <v>52</v>
      </c>
      <c r="D61" s="58" t="s">
        <v>57</v>
      </c>
      <c r="E61" s="54" t="s">
        <v>46</v>
      </c>
      <c r="F61" s="55">
        <v>1</v>
      </c>
      <c r="G61" s="59" t="s">
        <v>54</v>
      </c>
      <c r="H61" s="57" t="s">
        <v>55</v>
      </c>
    </row>
    <row r="62" ht="21" customHeight="1" spans="1:8">
      <c r="A62" s="51">
        <v>58</v>
      </c>
      <c r="B62" s="52" t="s">
        <v>43</v>
      </c>
      <c r="C62" s="53" t="s">
        <v>52</v>
      </c>
      <c r="D62" s="58" t="s">
        <v>57</v>
      </c>
      <c r="E62" s="54" t="s">
        <v>46</v>
      </c>
      <c r="F62" s="55">
        <v>1</v>
      </c>
      <c r="G62" s="59" t="s">
        <v>54</v>
      </c>
      <c r="H62" s="57" t="s">
        <v>55</v>
      </c>
    </row>
    <row r="63" ht="21" customHeight="1" spans="1:8">
      <c r="A63" s="51">
        <v>59</v>
      </c>
      <c r="B63" s="52" t="s">
        <v>43</v>
      </c>
      <c r="C63" s="53" t="s">
        <v>52</v>
      </c>
      <c r="D63" s="58" t="s">
        <v>57</v>
      </c>
      <c r="E63" s="54" t="s">
        <v>46</v>
      </c>
      <c r="F63" s="55">
        <v>1</v>
      </c>
      <c r="G63" s="59" t="s">
        <v>54</v>
      </c>
      <c r="H63" s="57" t="s">
        <v>55</v>
      </c>
    </row>
    <row r="64" ht="21" customHeight="1" spans="1:8">
      <c r="A64" s="51">
        <v>60</v>
      </c>
      <c r="B64" s="52" t="s">
        <v>43</v>
      </c>
      <c r="C64" s="53" t="s">
        <v>52</v>
      </c>
      <c r="D64" s="58" t="s">
        <v>58</v>
      </c>
      <c r="E64" s="54" t="s">
        <v>46</v>
      </c>
      <c r="F64" s="55">
        <v>1</v>
      </c>
      <c r="G64" s="59" t="s">
        <v>54</v>
      </c>
      <c r="H64" s="57" t="s">
        <v>55</v>
      </c>
    </row>
    <row r="65" ht="21" customHeight="1" spans="1:8">
      <c r="A65" s="51">
        <v>61</v>
      </c>
      <c r="B65" s="52" t="s">
        <v>43</v>
      </c>
      <c r="C65" s="53" t="s">
        <v>52</v>
      </c>
      <c r="D65" s="58" t="s">
        <v>58</v>
      </c>
      <c r="E65" s="54" t="s">
        <v>46</v>
      </c>
      <c r="F65" s="55">
        <v>1</v>
      </c>
      <c r="G65" s="59" t="s">
        <v>54</v>
      </c>
      <c r="H65" s="57" t="s">
        <v>55</v>
      </c>
    </row>
    <row r="66" ht="21" customHeight="1" spans="1:8">
      <c r="A66" s="51">
        <v>62</v>
      </c>
      <c r="B66" s="52" t="s">
        <v>43</v>
      </c>
      <c r="C66" s="53" t="s">
        <v>52</v>
      </c>
      <c r="D66" s="58" t="s">
        <v>58</v>
      </c>
      <c r="E66" s="54" t="s">
        <v>46</v>
      </c>
      <c r="F66" s="55">
        <v>1</v>
      </c>
      <c r="G66" s="59" t="s">
        <v>54</v>
      </c>
      <c r="H66" s="57" t="s">
        <v>55</v>
      </c>
    </row>
    <row r="67" ht="21" customHeight="1" spans="1:8">
      <c r="A67" s="51">
        <v>63</v>
      </c>
      <c r="B67" s="52" t="s">
        <v>43</v>
      </c>
      <c r="C67" s="53" t="s">
        <v>52</v>
      </c>
      <c r="D67" s="58" t="s">
        <v>58</v>
      </c>
      <c r="E67" s="54" t="s">
        <v>46</v>
      </c>
      <c r="F67" s="55">
        <v>1</v>
      </c>
      <c r="G67" s="59" t="s">
        <v>54</v>
      </c>
      <c r="H67" s="57" t="s">
        <v>55</v>
      </c>
    </row>
    <row r="68" ht="21" customHeight="1" spans="1:8">
      <c r="A68" s="51">
        <v>64</v>
      </c>
      <c r="B68" s="52" t="s">
        <v>43</v>
      </c>
      <c r="C68" s="53" t="s">
        <v>52</v>
      </c>
      <c r="D68" s="58" t="s">
        <v>58</v>
      </c>
      <c r="E68" s="54" t="s">
        <v>46</v>
      </c>
      <c r="F68" s="55">
        <v>1</v>
      </c>
      <c r="G68" s="59" t="s">
        <v>54</v>
      </c>
      <c r="H68" s="57" t="s">
        <v>55</v>
      </c>
    </row>
    <row r="69" ht="21" customHeight="1" spans="1:8">
      <c r="A69" s="51">
        <v>65</v>
      </c>
      <c r="B69" s="52" t="s">
        <v>43</v>
      </c>
      <c r="C69" s="53" t="s">
        <v>52</v>
      </c>
      <c r="D69" s="58" t="s">
        <v>58</v>
      </c>
      <c r="E69" s="54" t="s">
        <v>46</v>
      </c>
      <c r="F69" s="55">
        <v>1</v>
      </c>
      <c r="G69" s="59" t="s">
        <v>54</v>
      </c>
      <c r="H69" s="57" t="s">
        <v>55</v>
      </c>
    </row>
    <row r="70" ht="21" customHeight="1" spans="1:8">
      <c r="A70" s="51">
        <v>66</v>
      </c>
      <c r="B70" s="52" t="s">
        <v>43</v>
      </c>
      <c r="C70" s="53" t="s">
        <v>52</v>
      </c>
      <c r="D70" s="58" t="s">
        <v>58</v>
      </c>
      <c r="E70" s="54" t="s">
        <v>46</v>
      </c>
      <c r="F70" s="55">
        <v>1</v>
      </c>
      <c r="G70" s="59" t="s">
        <v>54</v>
      </c>
      <c r="H70" s="57" t="s">
        <v>55</v>
      </c>
    </row>
    <row r="71" ht="21" customHeight="1" spans="1:8">
      <c r="A71" s="51">
        <v>67</v>
      </c>
      <c r="B71" s="52" t="s">
        <v>43</v>
      </c>
      <c r="C71" s="53" t="s">
        <v>52</v>
      </c>
      <c r="D71" s="58" t="s">
        <v>58</v>
      </c>
      <c r="E71" s="54" t="s">
        <v>46</v>
      </c>
      <c r="F71" s="55">
        <v>1</v>
      </c>
      <c r="G71" s="59" t="s">
        <v>54</v>
      </c>
      <c r="H71" s="57" t="s">
        <v>55</v>
      </c>
    </row>
    <row r="72" ht="21" customHeight="1" spans="1:8">
      <c r="A72" s="51">
        <v>68</v>
      </c>
      <c r="B72" s="52" t="s">
        <v>43</v>
      </c>
      <c r="C72" s="53" t="s">
        <v>52</v>
      </c>
      <c r="D72" s="58" t="s">
        <v>59</v>
      </c>
      <c r="E72" s="54" t="s">
        <v>46</v>
      </c>
      <c r="F72" s="55">
        <v>1</v>
      </c>
      <c r="G72" s="59" t="s">
        <v>54</v>
      </c>
      <c r="H72" s="57" t="s">
        <v>55</v>
      </c>
    </row>
    <row r="73" ht="21" customHeight="1" spans="1:8">
      <c r="A73" s="51">
        <v>69</v>
      </c>
      <c r="B73" s="52" t="s">
        <v>43</v>
      </c>
      <c r="C73" s="53" t="s">
        <v>52</v>
      </c>
      <c r="D73" s="58" t="s">
        <v>59</v>
      </c>
      <c r="E73" s="54" t="s">
        <v>46</v>
      </c>
      <c r="F73" s="55">
        <v>1</v>
      </c>
      <c r="G73" s="59" t="s">
        <v>54</v>
      </c>
      <c r="H73" s="57" t="s">
        <v>55</v>
      </c>
    </row>
    <row r="74" ht="21" customHeight="1" spans="1:8">
      <c r="A74" s="51">
        <v>70</v>
      </c>
      <c r="B74" s="52" t="s">
        <v>43</v>
      </c>
      <c r="C74" s="53" t="s">
        <v>52</v>
      </c>
      <c r="D74" s="58" t="s">
        <v>60</v>
      </c>
      <c r="E74" s="54" t="s">
        <v>46</v>
      </c>
      <c r="F74" s="55">
        <v>1</v>
      </c>
      <c r="G74" s="59" t="s">
        <v>54</v>
      </c>
      <c r="H74" s="57" t="s">
        <v>55</v>
      </c>
    </row>
    <row r="75" ht="21" customHeight="1" spans="1:8">
      <c r="A75" s="51">
        <v>71</v>
      </c>
      <c r="B75" s="52" t="s">
        <v>43</v>
      </c>
      <c r="C75" s="53" t="s">
        <v>61</v>
      </c>
      <c r="D75" s="58" t="s">
        <v>62</v>
      </c>
      <c r="E75" s="54" t="s">
        <v>46</v>
      </c>
      <c r="F75" s="55">
        <v>1</v>
      </c>
      <c r="G75" s="59" t="s">
        <v>63</v>
      </c>
      <c r="H75" s="57" t="s">
        <v>55</v>
      </c>
    </row>
    <row r="76" ht="21" customHeight="1" spans="1:8">
      <c r="A76" s="51">
        <v>72</v>
      </c>
      <c r="B76" s="52" t="s">
        <v>43</v>
      </c>
      <c r="C76" s="53" t="s">
        <v>61</v>
      </c>
      <c r="D76" s="58" t="s">
        <v>62</v>
      </c>
      <c r="E76" s="54" t="s">
        <v>46</v>
      </c>
      <c r="F76" s="55">
        <v>1</v>
      </c>
      <c r="G76" s="59" t="s">
        <v>63</v>
      </c>
      <c r="H76" s="57" t="s">
        <v>55</v>
      </c>
    </row>
    <row r="77" ht="21" customHeight="1" spans="1:8">
      <c r="A77" s="51">
        <v>73</v>
      </c>
      <c r="B77" s="52" t="s">
        <v>43</v>
      </c>
      <c r="C77" s="53" t="s">
        <v>64</v>
      </c>
      <c r="D77" s="58" t="s">
        <v>59</v>
      </c>
      <c r="E77" s="54" t="s">
        <v>46</v>
      </c>
      <c r="F77" s="55">
        <v>1</v>
      </c>
      <c r="G77" s="56" t="s">
        <v>65</v>
      </c>
      <c r="H77" s="57" t="s">
        <v>66</v>
      </c>
    </row>
    <row r="78" ht="21" customHeight="1" spans="1:8">
      <c r="A78" s="51">
        <v>74</v>
      </c>
      <c r="B78" s="52" t="s">
        <v>43</v>
      </c>
      <c r="C78" s="53" t="s">
        <v>64</v>
      </c>
      <c r="D78" s="58" t="s">
        <v>59</v>
      </c>
      <c r="E78" s="54" t="s">
        <v>46</v>
      </c>
      <c r="F78" s="55">
        <v>1</v>
      </c>
      <c r="G78" s="56" t="s">
        <v>67</v>
      </c>
      <c r="H78" s="57" t="s">
        <v>66</v>
      </c>
    </row>
    <row r="79" ht="21" customHeight="1" spans="1:8">
      <c r="A79" s="51">
        <v>75</v>
      </c>
      <c r="B79" s="52" t="s">
        <v>43</v>
      </c>
      <c r="C79" s="53" t="s">
        <v>68</v>
      </c>
      <c r="D79" s="58" t="s">
        <v>69</v>
      </c>
      <c r="E79" s="54" t="s">
        <v>46</v>
      </c>
      <c r="F79" s="55">
        <v>1</v>
      </c>
      <c r="G79" s="56" t="s">
        <v>70</v>
      </c>
      <c r="H79" s="57" t="s">
        <v>71</v>
      </c>
    </row>
    <row r="80" ht="21" customHeight="1" spans="1:8">
      <c r="A80" s="51">
        <v>76</v>
      </c>
      <c r="B80" s="52" t="s">
        <v>43</v>
      </c>
      <c r="C80" s="53" t="s">
        <v>68</v>
      </c>
      <c r="D80" s="58" t="s">
        <v>59</v>
      </c>
      <c r="E80" s="54" t="s">
        <v>46</v>
      </c>
      <c r="F80" s="55">
        <v>1</v>
      </c>
      <c r="G80" s="56" t="s">
        <v>70</v>
      </c>
      <c r="H80" s="57" t="s">
        <v>71</v>
      </c>
    </row>
    <row r="81" ht="21" customHeight="1" spans="1:8">
      <c r="A81" s="51">
        <v>77</v>
      </c>
      <c r="B81" s="52" t="s">
        <v>43</v>
      </c>
      <c r="C81" s="53" t="s">
        <v>68</v>
      </c>
      <c r="D81" s="58" t="s">
        <v>69</v>
      </c>
      <c r="E81" s="54" t="s">
        <v>46</v>
      </c>
      <c r="F81" s="55">
        <v>1</v>
      </c>
      <c r="G81" s="56" t="s">
        <v>70</v>
      </c>
      <c r="H81" s="57" t="s">
        <v>71</v>
      </c>
    </row>
    <row r="82" ht="21" customHeight="1" spans="1:8">
      <c r="A82" s="51">
        <v>78</v>
      </c>
      <c r="B82" s="52" t="s">
        <v>43</v>
      </c>
      <c r="C82" s="53" t="s">
        <v>72</v>
      </c>
      <c r="D82" s="58" t="s">
        <v>73</v>
      </c>
      <c r="E82" s="54" t="s">
        <v>46</v>
      </c>
      <c r="F82" s="55">
        <v>1</v>
      </c>
      <c r="G82" s="56" t="s">
        <v>74</v>
      </c>
      <c r="H82" s="57" t="s">
        <v>75</v>
      </c>
    </row>
    <row r="83" ht="21" customHeight="1" spans="1:8">
      <c r="A83" s="51">
        <v>79</v>
      </c>
      <c r="B83" s="52" t="s">
        <v>43</v>
      </c>
      <c r="C83" s="53" t="s">
        <v>72</v>
      </c>
      <c r="D83" s="58" t="s">
        <v>73</v>
      </c>
      <c r="E83" s="54" t="s">
        <v>46</v>
      </c>
      <c r="F83" s="55">
        <v>1</v>
      </c>
      <c r="G83" s="59" t="s">
        <v>74</v>
      </c>
      <c r="H83" s="57" t="s">
        <v>75</v>
      </c>
    </row>
    <row r="84" ht="21" customHeight="1" spans="1:8">
      <c r="A84" s="51">
        <v>80</v>
      </c>
      <c r="B84" s="52" t="s">
        <v>43</v>
      </c>
      <c r="C84" s="53" t="s">
        <v>76</v>
      </c>
      <c r="D84" s="51" t="s">
        <v>59</v>
      </c>
      <c r="E84" s="60" t="s">
        <v>46</v>
      </c>
      <c r="F84" s="55">
        <v>1</v>
      </c>
      <c r="G84" s="61" t="s">
        <v>77</v>
      </c>
      <c r="H84" s="57" t="s">
        <v>78</v>
      </c>
    </row>
    <row r="85" ht="21" customHeight="1" spans="1:8">
      <c r="A85" s="51">
        <v>81</v>
      </c>
      <c r="B85" s="52" t="s">
        <v>43</v>
      </c>
      <c r="C85" s="53" t="s">
        <v>76</v>
      </c>
      <c r="D85" s="51" t="s">
        <v>59</v>
      </c>
      <c r="E85" s="60" t="s">
        <v>46</v>
      </c>
      <c r="F85" s="55">
        <v>1</v>
      </c>
      <c r="G85" s="61" t="s">
        <v>77</v>
      </c>
      <c r="H85" s="57" t="s">
        <v>78</v>
      </c>
    </row>
    <row r="86" ht="21" customHeight="1" spans="1:8">
      <c r="A86" s="51">
        <v>82</v>
      </c>
      <c r="B86" s="52" t="s">
        <v>43</v>
      </c>
      <c r="C86" s="53" t="s">
        <v>79</v>
      </c>
      <c r="D86" s="58" t="s">
        <v>59</v>
      </c>
      <c r="E86" s="54" t="s">
        <v>46</v>
      </c>
      <c r="F86" s="55">
        <v>1</v>
      </c>
      <c r="G86" s="56" t="s">
        <v>67</v>
      </c>
      <c r="H86" s="57" t="s">
        <v>78</v>
      </c>
    </row>
    <row r="87" ht="21" customHeight="1" spans="1:8">
      <c r="A87" s="51">
        <v>83</v>
      </c>
      <c r="B87" s="52" t="s">
        <v>43</v>
      </c>
      <c r="C87" s="53" t="s">
        <v>80</v>
      </c>
      <c r="D87" s="58" t="s">
        <v>81</v>
      </c>
      <c r="E87" s="54" t="s">
        <v>46</v>
      </c>
      <c r="F87" s="55">
        <v>1</v>
      </c>
      <c r="G87" s="56" t="s">
        <v>82</v>
      </c>
      <c r="H87" s="57" t="s">
        <v>78</v>
      </c>
    </row>
    <row r="88" ht="21" customHeight="1" spans="1:8">
      <c r="A88" s="51">
        <v>84</v>
      </c>
      <c r="B88" s="52" t="s">
        <v>43</v>
      </c>
      <c r="C88" s="53" t="s">
        <v>80</v>
      </c>
      <c r="D88" s="58" t="s">
        <v>81</v>
      </c>
      <c r="E88" s="54" t="s">
        <v>46</v>
      </c>
      <c r="F88" s="55">
        <v>1</v>
      </c>
      <c r="G88" s="56" t="s">
        <v>82</v>
      </c>
      <c r="H88" s="57" t="s">
        <v>78</v>
      </c>
    </row>
    <row r="89" ht="21" customHeight="1" spans="1:8">
      <c r="A89" s="51">
        <v>85</v>
      </c>
      <c r="B89" s="52" t="s">
        <v>43</v>
      </c>
      <c r="C89" s="53" t="s">
        <v>83</v>
      </c>
      <c r="D89" s="58" t="s">
        <v>84</v>
      </c>
      <c r="E89" s="54" t="s">
        <v>46</v>
      </c>
      <c r="F89" s="55">
        <v>1</v>
      </c>
      <c r="G89" s="56" t="s">
        <v>63</v>
      </c>
      <c r="H89" s="57" t="s">
        <v>78</v>
      </c>
    </row>
    <row r="90" ht="21" customHeight="1" spans="1:8">
      <c r="A90" s="51">
        <v>86</v>
      </c>
      <c r="B90" s="52" t="s">
        <v>43</v>
      </c>
      <c r="C90" s="53" t="s">
        <v>85</v>
      </c>
      <c r="D90" s="58" t="s">
        <v>86</v>
      </c>
      <c r="E90" s="54" t="s">
        <v>46</v>
      </c>
      <c r="F90" s="55">
        <v>1</v>
      </c>
      <c r="G90" s="56" t="s">
        <v>63</v>
      </c>
      <c r="H90" s="57" t="s">
        <v>78</v>
      </c>
    </row>
    <row r="91" ht="21" customHeight="1" spans="1:8">
      <c r="A91" s="51">
        <v>87</v>
      </c>
      <c r="B91" s="52" t="s">
        <v>43</v>
      </c>
      <c r="C91" s="53" t="s">
        <v>85</v>
      </c>
      <c r="D91" s="58" t="s">
        <v>86</v>
      </c>
      <c r="E91" s="54" t="s">
        <v>46</v>
      </c>
      <c r="F91" s="55">
        <v>1</v>
      </c>
      <c r="G91" s="56" t="s">
        <v>63</v>
      </c>
      <c r="H91" s="57" t="s">
        <v>78</v>
      </c>
    </row>
    <row r="92" ht="21" customHeight="1" spans="1:8">
      <c r="A92" s="51">
        <v>88</v>
      </c>
      <c r="B92" s="52" t="s">
        <v>43</v>
      </c>
      <c r="C92" s="53" t="s">
        <v>87</v>
      </c>
      <c r="D92" s="58" t="s">
        <v>59</v>
      </c>
      <c r="E92" s="54" t="s">
        <v>46</v>
      </c>
      <c r="F92" s="55">
        <v>1</v>
      </c>
      <c r="G92" s="56" t="s">
        <v>88</v>
      </c>
      <c r="H92" s="57" t="s">
        <v>78</v>
      </c>
    </row>
    <row r="93" ht="21" customHeight="1" spans="1:8">
      <c r="A93" s="51">
        <v>89</v>
      </c>
      <c r="B93" s="52" t="s">
        <v>43</v>
      </c>
      <c r="C93" s="53" t="s">
        <v>89</v>
      </c>
      <c r="D93" s="58" t="s">
        <v>45</v>
      </c>
      <c r="E93" s="54" t="s">
        <v>46</v>
      </c>
      <c r="F93" s="55">
        <v>1</v>
      </c>
      <c r="G93" s="56" t="s">
        <v>90</v>
      </c>
      <c r="H93" s="57" t="s">
        <v>78</v>
      </c>
    </row>
    <row r="94" ht="21" customHeight="1" spans="1:8">
      <c r="A94" s="51">
        <v>90</v>
      </c>
      <c r="B94" s="52" t="s">
        <v>43</v>
      </c>
      <c r="C94" s="53" t="s">
        <v>91</v>
      </c>
      <c r="D94" s="58" t="s">
        <v>45</v>
      </c>
      <c r="E94" s="54" t="s">
        <v>46</v>
      </c>
      <c r="F94" s="55">
        <v>1</v>
      </c>
      <c r="G94" s="56" t="s">
        <v>92</v>
      </c>
      <c r="H94" s="57" t="s">
        <v>78</v>
      </c>
    </row>
    <row r="95" ht="21" customHeight="1" spans="1:8">
      <c r="A95" s="51">
        <v>91</v>
      </c>
      <c r="B95" s="52" t="s">
        <v>43</v>
      </c>
      <c r="C95" s="53" t="s">
        <v>93</v>
      </c>
      <c r="D95" s="58" t="s">
        <v>94</v>
      </c>
      <c r="E95" s="54" t="s">
        <v>46</v>
      </c>
      <c r="F95" s="55">
        <v>1</v>
      </c>
      <c r="G95" s="56" t="s">
        <v>95</v>
      </c>
      <c r="H95" s="57" t="s">
        <v>96</v>
      </c>
    </row>
    <row r="96" ht="32" customHeight="1" spans="1:8">
      <c r="A96" s="51">
        <v>92</v>
      </c>
      <c r="B96" s="52" t="s">
        <v>93</v>
      </c>
      <c r="C96" s="53" t="s">
        <v>97</v>
      </c>
      <c r="D96" s="58" t="s">
        <v>81</v>
      </c>
      <c r="E96" s="54" t="s">
        <v>46</v>
      </c>
      <c r="F96" s="55">
        <v>1</v>
      </c>
      <c r="G96" s="56" t="s">
        <v>98</v>
      </c>
      <c r="H96" s="57" t="s">
        <v>78</v>
      </c>
    </row>
    <row r="97" ht="21" customHeight="1" spans="1:8">
      <c r="A97" s="51">
        <v>93</v>
      </c>
      <c r="B97" s="52" t="s">
        <v>93</v>
      </c>
      <c r="C97" s="53" t="s">
        <v>97</v>
      </c>
      <c r="D97" s="58" t="s">
        <v>81</v>
      </c>
      <c r="E97" s="54" t="s">
        <v>46</v>
      </c>
      <c r="F97" s="55">
        <v>1</v>
      </c>
      <c r="G97" s="56" t="s">
        <v>98</v>
      </c>
      <c r="H97" s="57" t="s">
        <v>78</v>
      </c>
    </row>
    <row r="98" ht="21" customHeight="1" spans="1:8">
      <c r="A98" s="51">
        <v>94</v>
      </c>
      <c r="B98" s="52" t="s">
        <v>93</v>
      </c>
      <c r="C98" s="53" t="s">
        <v>97</v>
      </c>
      <c r="D98" s="58" t="s">
        <v>81</v>
      </c>
      <c r="E98" s="54" t="s">
        <v>46</v>
      </c>
      <c r="F98" s="55">
        <v>1</v>
      </c>
      <c r="G98" s="59" t="s">
        <v>98</v>
      </c>
      <c r="H98" s="57" t="s">
        <v>78</v>
      </c>
    </row>
    <row r="99" ht="21" customHeight="1" spans="1:8">
      <c r="A99" s="51">
        <v>95</v>
      </c>
      <c r="B99" s="52" t="s">
        <v>93</v>
      </c>
      <c r="C99" s="53" t="s">
        <v>97</v>
      </c>
      <c r="D99" s="58" t="s">
        <v>81</v>
      </c>
      <c r="E99" s="54" t="s">
        <v>46</v>
      </c>
      <c r="F99" s="55">
        <v>1</v>
      </c>
      <c r="G99" s="59" t="s">
        <v>98</v>
      </c>
      <c r="H99" s="57" t="s">
        <v>78</v>
      </c>
    </row>
    <row r="100" ht="21" customHeight="1" spans="1:8">
      <c r="A100" s="51">
        <v>96</v>
      </c>
      <c r="B100" s="52" t="s">
        <v>93</v>
      </c>
      <c r="C100" s="53" t="s">
        <v>97</v>
      </c>
      <c r="D100" s="58" t="s">
        <v>81</v>
      </c>
      <c r="E100" s="54" t="s">
        <v>46</v>
      </c>
      <c r="F100" s="55">
        <v>1</v>
      </c>
      <c r="G100" s="59" t="s">
        <v>98</v>
      </c>
      <c r="H100" s="57" t="s">
        <v>78</v>
      </c>
    </row>
    <row r="101" ht="21" customHeight="1" spans="1:8">
      <c r="A101" s="51">
        <v>97</v>
      </c>
      <c r="B101" s="52" t="s">
        <v>93</v>
      </c>
      <c r="C101" s="53" t="s">
        <v>97</v>
      </c>
      <c r="D101" s="58" t="s">
        <v>81</v>
      </c>
      <c r="E101" s="54" t="s">
        <v>46</v>
      </c>
      <c r="F101" s="55">
        <v>1</v>
      </c>
      <c r="G101" s="59" t="s">
        <v>98</v>
      </c>
      <c r="H101" s="57" t="s">
        <v>78</v>
      </c>
    </row>
    <row r="102" ht="21" customHeight="1" spans="1:8">
      <c r="A102" s="51">
        <v>98</v>
      </c>
      <c r="B102" s="52" t="s">
        <v>93</v>
      </c>
      <c r="C102" s="53" t="s">
        <v>97</v>
      </c>
      <c r="D102" s="58" t="s">
        <v>81</v>
      </c>
      <c r="E102" s="54" t="s">
        <v>46</v>
      </c>
      <c r="F102" s="55">
        <v>1</v>
      </c>
      <c r="G102" s="59" t="s">
        <v>98</v>
      </c>
      <c r="H102" s="57" t="s">
        <v>78</v>
      </c>
    </row>
    <row r="103" ht="21" customHeight="1" spans="1:8">
      <c r="A103" s="51">
        <v>99</v>
      </c>
      <c r="B103" s="52" t="s">
        <v>93</v>
      </c>
      <c r="C103" s="53" t="s">
        <v>97</v>
      </c>
      <c r="D103" s="58" t="s">
        <v>81</v>
      </c>
      <c r="E103" s="54" t="s">
        <v>46</v>
      </c>
      <c r="F103" s="55">
        <v>1</v>
      </c>
      <c r="G103" s="59" t="s">
        <v>98</v>
      </c>
      <c r="H103" s="57" t="s">
        <v>78</v>
      </c>
    </row>
    <row r="104" ht="21" customHeight="1" spans="1:8">
      <c r="A104" s="51">
        <v>100</v>
      </c>
      <c r="B104" s="52" t="s">
        <v>93</v>
      </c>
      <c r="C104" s="53" t="s">
        <v>97</v>
      </c>
      <c r="D104" s="58" t="s">
        <v>81</v>
      </c>
      <c r="E104" s="54" t="s">
        <v>46</v>
      </c>
      <c r="F104" s="55">
        <v>1</v>
      </c>
      <c r="G104" s="59" t="s">
        <v>98</v>
      </c>
      <c r="H104" s="57" t="s">
        <v>78</v>
      </c>
    </row>
    <row r="105" ht="21" customHeight="1" spans="1:8">
      <c r="A105" s="51">
        <v>101</v>
      </c>
      <c r="B105" s="52" t="s">
        <v>93</v>
      </c>
      <c r="C105" s="53" t="s">
        <v>97</v>
      </c>
      <c r="D105" s="58" t="s">
        <v>81</v>
      </c>
      <c r="E105" s="54" t="s">
        <v>46</v>
      </c>
      <c r="F105" s="55">
        <v>1</v>
      </c>
      <c r="G105" s="59" t="s">
        <v>98</v>
      </c>
      <c r="H105" s="57" t="s">
        <v>78</v>
      </c>
    </row>
    <row r="106" ht="28" customHeight="1" spans="1:8">
      <c r="A106" s="51"/>
      <c r="B106" s="62"/>
      <c r="C106" s="58"/>
      <c r="D106" s="63"/>
      <c r="E106" s="63"/>
      <c r="F106" s="64">
        <f>SUM(F5:F105)</f>
        <v>101</v>
      </c>
      <c r="G106" s="65"/>
      <c r="H106" s="57"/>
    </row>
  </sheetData>
  <autoFilter ref="A4:H106">
    <extLst/>
  </autoFilter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headerFooter/>
  <ignoredErrors>
    <ignoredError sqref="G10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D33:F39"/>
  <sheetViews>
    <sheetView workbookViewId="0">
      <selection activeCell="G108" sqref="G108"/>
    </sheetView>
  </sheetViews>
  <sheetFormatPr defaultColWidth="9" defaultRowHeight="14.25" outlineLevelCol="5"/>
  <cols>
    <col min="6" max="6" width="9.375"/>
  </cols>
  <sheetData>
    <row r="33" spans="4:6">
      <c r="D33" t="s">
        <v>99</v>
      </c>
      <c r="F33" t="s">
        <v>100</v>
      </c>
    </row>
    <row r="35" spans="4:6">
      <c r="D35" t="s">
        <v>101</v>
      </c>
      <c r="F35">
        <v>1.089575</v>
      </c>
    </row>
    <row r="37" spans="4:6">
      <c r="D37" t="s">
        <v>102</v>
      </c>
      <c r="F37">
        <v>1000</v>
      </c>
    </row>
    <row r="39" spans="4:6">
      <c r="D39" t="s">
        <v>103</v>
      </c>
      <c r="F39">
        <f>F37*F35</f>
        <v>1089.575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55"/>
  <sheetViews>
    <sheetView topLeftCell="A40" workbookViewId="0">
      <selection activeCell="G108" sqref="G108"/>
    </sheetView>
  </sheetViews>
  <sheetFormatPr defaultColWidth="8.875" defaultRowHeight="15"/>
  <cols>
    <col min="1" max="1" width="3.625" style="2" customWidth="1"/>
    <col min="2" max="2" width="11.625" style="3" customWidth="1"/>
    <col min="3" max="3" width="24.625" style="4" customWidth="1"/>
    <col min="4" max="5" width="15.625" style="4" customWidth="1"/>
    <col min="6" max="6" width="19.375" style="4" customWidth="1"/>
    <col min="7" max="7" width="14.5" style="3" customWidth="1"/>
    <col min="8" max="8" width="8.625" style="5" customWidth="1"/>
    <col min="9" max="16384" width="8.875" style="4"/>
  </cols>
  <sheetData>
    <row r="1" customHeight="1" spans="1:2">
      <c r="A1" s="5"/>
      <c r="B1" s="4"/>
    </row>
    <row r="2" spans="1:7">
      <c r="A2" s="5"/>
      <c r="B2" s="6" t="s">
        <v>104</v>
      </c>
      <c r="C2" s="7"/>
      <c r="D2" s="7"/>
      <c r="E2" s="7"/>
      <c r="F2" s="7"/>
      <c r="G2" s="7"/>
    </row>
    <row r="3" spans="1:7">
      <c r="A3" s="5"/>
      <c r="B3" s="8" t="s">
        <v>105</v>
      </c>
      <c r="C3" s="9" t="s">
        <v>106</v>
      </c>
      <c r="D3" s="9"/>
      <c r="E3" s="9" t="s">
        <v>107</v>
      </c>
      <c r="F3" s="9" t="s">
        <v>108</v>
      </c>
      <c r="G3" s="10" t="s">
        <v>42</v>
      </c>
    </row>
    <row r="4" ht="17.1" customHeight="1" spans="1:7">
      <c r="A4" s="5"/>
      <c r="B4" s="8">
        <v>2000</v>
      </c>
      <c r="C4" s="11">
        <v>102.4</v>
      </c>
      <c r="D4" s="9">
        <f t="shared" ref="D4:D24" si="0">C4/100</f>
        <v>1.024</v>
      </c>
      <c r="E4" s="12" t="s">
        <v>109</v>
      </c>
      <c r="F4" s="9" t="s">
        <v>110</v>
      </c>
      <c r="G4" s="10" t="s">
        <v>111</v>
      </c>
    </row>
    <row r="5" spans="1:7">
      <c r="A5" s="5"/>
      <c r="B5" s="13">
        <v>2001</v>
      </c>
      <c r="C5" s="14">
        <v>103.6</v>
      </c>
      <c r="D5" s="15">
        <f t="shared" si="0"/>
        <v>1.036</v>
      </c>
      <c r="E5" s="12" t="s">
        <v>109</v>
      </c>
      <c r="F5" s="16" t="s">
        <v>110</v>
      </c>
      <c r="G5" s="17" t="s">
        <v>111</v>
      </c>
    </row>
    <row r="6" spans="1:7">
      <c r="A6" s="5"/>
      <c r="B6" s="8">
        <v>2002</v>
      </c>
      <c r="C6" s="11">
        <v>100.8</v>
      </c>
      <c r="D6" s="9">
        <f t="shared" si="0"/>
        <v>1.008</v>
      </c>
      <c r="E6" s="12" t="s">
        <v>109</v>
      </c>
      <c r="F6" s="18" t="s">
        <v>110</v>
      </c>
      <c r="G6" s="10" t="s">
        <v>111</v>
      </c>
    </row>
    <row r="7" spans="1:7">
      <c r="A7" s="5"/>
      <c r="B7" s="8">
        <v>2003</v>
      </c>
      <c r="C7" s="11">
        <v>103.5</v>
      </c>
      <c r="D7" s="9">
        <f t="shared" si="0"/>
        <v>1.035</v>
      </c>
      <c r="E7" s="12" t="s">
        <v>109</v>
      </c>
      <c r="F7" s="18" t="s">
        <v>110</v>
      </c>
      <c r="G7" s="10" t="s">
        <v>111</v>
      </c>
    </row>
    <row r="8" spans="1:7">
      <c r="A8" s="5"/>
      <c r="B8" s="8">
        <v>2004</v>
      </c>
      <c r="C8" s="11">
        <v>106.8</v>
      </c>
      <c r="D8" s="9">
        <f t="shared" si="0"/>
        <v>1.068</v>
      </c>
      <c r="E8" s="12" t="s">
        <v>109</v>
      </c>
      <c r="F8" s="18" t="s">
        <v>110</v>
      </c>
      <c r="G8" s="10" t="s">
        <v>111</v>
      </c>
    </row>
    <row r="9" spans="1:7">
      <c r="A9" s="5"/>
      <c r="B9" s="8">
        <v>2005</v>
      </c>
      <c r="C9" s="11">
        <v>101.3</v>
      </c>
      <c r="D9" s="9">
        <f t="shared" si="0"/>
        <v>1.013</v>
      </c>
      <c r="E9" s="12" t="s">
        <v>109</v>
      </c>
      <c r="F9" s="18" t="s">
        <v>110</v>
      </c>
      <c r="G9" s="10" t="s">
        <v>111</v>
      </c>
    </row>
    <row r="10" spans="1:7">
      <c r="A10" s="5"/>
      <c r="B10" s="8">
        <v>2006</v>
      </c>
      <c r="C10" s="11">
        <v>101.1</v>
      </c>
      <c r="D10" s="9">
        <f t="shared" si="0"/>
        <v>1.011</v>
      </c>
      <c r="E10" s="12" t="s">
        <v>109</v>
      </c>
      <c r="F10" s="18" t="s">
        <v>110</v>
      </c>
      <c r="G10" s="10" t="s">
        <v>111</v>
      </c>
    </row>
    <row r="11" spans="1:7">
      <c r="A11" s="5"/>
      <c r="B11" s="8">
        <v>2007</v>
      </c>
      <c r="C11" s="11">
        <v>103</v>
      </c>
      <c r="D11" s="9">
        <f t="shared" si="0"/>
        <v>1.03</v>
      </c>
      <c r="E11" s="12" t="s">
        <v>109</v>
      </c>
      <c r="F11" s="18" t="s">
        <v>110</v>
      </c>
      <c r="G11" s="10" t="s">
        <v>111</v>
      </c>
    </row>
    <row r="12" s="1" customFormat="1" spans="1:8">
      <c r="A12" s="19"/>
      <c r="B12" s="8">
        <v>2008</v>
      </c>
      <c r="C12" s="11">
        <v>110.7</v>
      </c>
      <c r="D12" s="9">
        <f t="shared" si="0"/>
        <v>1.107</v>
      </c>
      <c r="E12" s="12" t="s">
        <v>109</v>
      </c>
      <c r="F12" s="18" t="s">
        <v>110</v>
      </c>
      <c r="G12" s="10" t="s">
        <v>111</v>
      </c>
      <c r="H12" s="19"/>
    </row>
    <row r="13" spans="1:7">
      <c r="A13" s="5"/>
      <c r="B13" s="20">
        <v>2009</v>
      </c>
      <c r="C13" s="11">
        <v>96.8</v>
      </c>
      <c r="D13" s="21">
        <f t="shared" si="0"/>
        <v>0.968</v>
      </c>
      <c r="E13" s="12" t="s">
        <v>109</v>
      </c>
      <c r="F13" s="22" t="s">
        <v>110</v>
      </c>
      <c r="G13" s="23" t="s">
        <v>111</v>
      </c>
    </row>
    <row r="14" spans="1:7">
      <c r="A14" s="5"/>
      <c r="B14" s="8">
        <v>2010</v>
      </c>
      <c r="C14" s="11">
        <v>103.8</v>
      </c>
      <c r="D14" s="9">
        <f t="shared" si="0"/>
        <v>1.038</v>
      </c>
      <c r="E14" s="12" t="s">
        <v>109</v>
      </c>
      <c r="F14" s="18" t="s">
        <v>110</v>
      </c>
      <c r="G14" s="10" t="s">
        <v>111</v>
      </c>
    </row>
    <row r="15" spans="1:7">
      <c r="A15" s="5"/>
      <c r="B15" s="8">
        <v>2011</v>
      </c>
      <c r="C15" s="11">
        <v>108.7</v>
      </c>
      <c r="D15" s="9">
        <f t="shared" si="0"/>
        <v>1.087</v>
      </c>
      <c r="E15" s="12" t="s">
        <v>109</v>
      </c>
      <c r="F15" s="18" t="s">
        <v>110</v>
      </c>
      <c r="G15" s="10" t="s">
        <v>111</v>
      </c>
    </row>
    <row r="16" spans="1:8">
      <c r="A16" s="5"/>
      <c r="B16" s="8">
        <v>2012</v>
      </c>
      <c r="C16" s="24">
        <v>100.8</v>
      </c>
      <c r="D16" s="9">
        <f t="shared" si="0"/>
        <v>1.008</v>
      </c>
      <c r="E16" s="12" t="s">
        <v>109</v>
      </c>
      <c r="F16" s="25" t="s">
        <v>110</v>
      </c>
      <c r="G16" s="10" t="s">
        <v>111</v>
      </c>
      <c r="H16" s="2"/>
    </row>
    <row r="17" spans="1:8">
      <c r="A17" s="5"/>
      <c r="B17" s="26">
        <v>2013</v>
      </c>
      <c r="C17" s="11">
        <v>99.9</v>
      </c>
      <c r="D17" s="9">
        <f t="shared" si="0"/>
        <v>0.999</v>
      </c>
      <c r="E17" s="12" t="s">
        <v>109</v>
      </c>
      <c r="F17" s="25" t="s">
        <v>110</v>
      </c>
      <c r="G17" s="10" t="s">
        <v>111</v>
      </c>
      <c r="H17" s="2"/>
    </row>
    <row r="18" spans="1:7">
      <c r="A18" s="5"/>
      <c r="B18" s="8">
        <v>2014</v>
      </c>
      <c r="C18" s="27">
        <v>102.2</v>
      </c>
      <c r="D18" s="25">
        <f t="shared" si="0"/>
        <v>1.022</v>
      </c>
      <c r="E18" s="12" t="s">
        <v>109</v>
      </c>
      <c r="F18" s="18" t="s">
        <v>110</v>
      </c>
      <c r="G18" s="10" t="s">
        <v>111</v>
      </c>
    </row>
    <row r="19" spans="1:7">
      <c r="A19" s="5"/>
      <c r="B19" s="28">
        <v>2015</v>
      </c>
      <c r="C19" s="29">
        <v>98</v>
      </c>
      <c r="D19" s="30">
        <f t="shared" si="0"/>
        <v>0.98</v>
      </c>
      <c r="E19" s="12" t="s">
        <v>109</v>
      </c>
      <c r="F19" s="25" t="s">
        <v>110</v>
      </c>
      <c r="G19" s="10" t="s">
        <v>111</v>
      </c>
    </row>
    <row r="20" spans="1:7">
      <c r="A20" s="5"/>
      <c r="B20" s="8">
        <v>2016</v>
      </c>
      <c r="C20" s="29">
        <v>99.4</v>
      </c>
      <c r="D20" s="9">
        <f t="shared" si="0"/>
        <v>0.994</v>
      </c>
      <c r="E20" s="12" t="s">
        <v>109</v>
      </c>
      <c r="F20" s="18" t="s">
        <v>110</v>
      </c>
      <c r="G20" s="10" t="s">
        <v>111</v>
      </c>
    </row>
    <row r="21" spans="1:7">
      <c r="A21" s="31"/>
      <c r="B21" s="8">
        <v>2017</v>
      </c>
      <c r="C21" s="24">
        <v>106.2</v>
      </c>
      <c r="D21" s="9">
        <f t="shared" si="0"/>
        <v>1.062</v>
      </c>
      <c r="E21" s="12" t="s">
        <v>109</v>
      </c>
      <c r="F21" s="18" t="s">
        <v>110</v>
      </c>
      <c r="G21" s="10" t="s">
        <v>111</v>
      </c>
    </row>
    <row r="22" spans="1:7">
      <c r="A22" s="31"/>
      <c r="B22" s="32">
        <v>2018</v>
      </c>
      <c r="C22" s="11">
        <v>106.3</v>
      </c>
      <c r="D22" s="8">
        <f t="shared" si="0"/>
        <v>1.063</v>
      </c>
      <c r="E22" s="12" t="s">
        <v>109</v>
      </c>
      <c r="F22" s="18" t="s">
        <v>110</v>
      </c>
      <c r="G22" s="10" t="s">
        <v>111</v>
      </c>
    </row>
    <row r="23" spans="1:7">
      <c r="A23" s="31"/>
      <c r="B23" s="33">
        <v>2019</v>
      </c>
      <c r="C23" s="11">
        <v>102.5</v>
      </c>
      <c r="D23" s="8">
        <f t="shared" si="0"/>
        <v>1.025</v>
      </c>
      <c r="E23" s="12" t="s">
        <v>109</v>
      </c>
      <c r="F23" s="18" t="s">
        <v>110</v>
      </c>
      <c r="G23" s="10" t="s">
        <v>111</v>
      </c>
    </row>
    <row r="24" spans="1:7">
      <c r="A24" s="31"/>
      <c r="B24" s="33">
        <v>2020</v>
      </c>
      <c r="C24" s="11">
        <v>100</v>
      </c>
      <c r="D24" s="8">
        <f t="shared" si="0"/>
        <v>1</v>
      </c>
      <c r="E24" s="12" t="s">
        <v>109</v>
      </c>
      <c r="F24" s="18" t="s">
        <v>110</v>
      </c>
      <c r="G24" s="10" t="s">
        <v>111</v>
      </c>
    </row>
    <row r="25" spans="1:6">
      <c r="A25" s="31"/>
      <c r="B25" s="34"/>
      <c r="C25" s="31"/>
      <c r="D25" s="31"/>
      <c r="E25" s="35"/>
      <c r="F25" s="35"/>
    </row>
    <row r="26" spans="1:11">
      <c r="A26" s="36"/>
      <c r="B26" s="36" t="s">
        <v>112</v>
      </c>
      <c r="C26" s="36"/>
      <c r="D26" s="36"/>
      <c r="K26" s="3"/>
    </row>
    <row r="27" spans="1:11">
      <c r="A27" s="36"/>
      <c r="B27" s="37" t="s">
        <v>113</v>
      </c>
      <c r="C27" s="38"/>
      <c r="D27" s="38"/>
      <c r="K27" s="3"/>
    </row>
    <row r="28" spans="1:9">
      <c r="A28" s="5"/>
      <c r="B28" s="3">
        <v>2000</v>
      </c>
      <c r="C28" s="39">
        <f>D4*D5*D6*D7*D8*D9*D10*D11*D12*D13*D14*D15*D16*D17*D18*D19*D20*D21*D22*D23</f>
        <v>1.74884198498274</v>
      </c>
      <c r="E28"/>
      <c r="F28"/>
      <c r="G28"/>
      <c r="H28"/>
      <c r="I28"/>
    </row>
    <row r="29" spans="1:9">
      <c r="A29" s="5"/>
      <c r="B29" s="3">
        <v>2001</v>
      </c>
      <c r="C29" s="39">
        <f>D5*D6*D7*D8*D9*D10*D11*D12*D13*D14*D15*D16*D17*D18*D19*D20*D21*D22*D23</f>
        <v>1.7078535009597</v>
      </c>
      <c r="E29"/>
      <c r="F29"/>
      <c r="G29"/>
      <c r="H29"/>
      <c r="I29"/>
    </row>
    <row r="30" spans="1:3">
      <c r="A30" s="5"/>
      <c r="B30" s="3">
        <v>2002</v>
      </c>
      <c r="C30" s="39">
        <f>D6*D7*D8*D9*D10*D11*D12*D13*D14*D15*D16*D17*D18*D19*D20*D21*D22*D23</f>
        <v>1.6485072403086</v>
      </c>
    </row>
    <row r="31" spans="1:8">
      <c r="A31" s="5"/>
      <c r="B31" s="3">
        <v>2003</v>
      </c>
      <c r="C31" s="39">
        <f>D7*D8*D9*D10*D11*D12*D13*D14*D15*D16*D17*D18*D19*D20*D21*D22*D23</f>
        <v>1.6354238495125</v>
      </c>
      <c r="G31" s="4"/>
      <c r="H31" s="4"/>
    </row>
    <row r="32" spans="1:8">
      <c r="A32" s="5"/>
      <c r="B32" s="3">
        <v>2004</v>
      </c>
      <c r="C32" s="39">
        <f>D8*D9*D10*D11*D12*D13*D14*D15*D16*D17*D18*D19*D20*D21*D22*D23</f>
        <v>1.58011966136473</v>
      </c>
      <c r="G32" s="4"/>
      <c r="H32" s="4"/>
    </row>
    <row r="33" spans="1:8">
      <c r="A33" s="5"/>
      <c r="B33" s="3">
        <v>2005</v>
      </c>
      <c r="C33" s="39">
        <f>D9*D10*D11*D12*D13*D14*D15*D16*D17*D18*D19*D20*D21*D22*D23</f>
        <v>1.47951279154001</v>
      </c>
      <c r="G33" s="4"/>
      <c r="H33" s="4"/>
    </row>
    <row r="34" spans="1:3">
      <c r="A34" s="5"/>
      <c r="B34" s="3">
        <v>2006</v>
      </c>
      <c r="C34" s="39">
        <f>D10*D11*D12*D13*D14*D15*D16*D17*D18*D19*D20*D21*D22*D23</f>
        <v>1.46052595413624</v>
      </c>
    </row>
    <row r="35" spans="1:3">
      <c r="A35" s="5"/>
      <c r="B35" s="3">
        <v>2007</v>
      </c>
      <c r="C35" s="39">
        <f>D11*D12*D13*D14*D15*D16*D17*D18*D19*D20*D21*D22*D23</f>
        <v>1.44463496947205</v>
      </c>
    </row>
    <row r="36" spans="1:3">
      <c r="A36" s="5"/>
      <c r="B36" s="3">
        <v>2008</v>
      </c>
      <c r="C36" s="39">
        <f>D12*D13*D14*D15*D16*D17*D18*D19*D20*D21*D22*D23</f>
        <v>1.40255822278839</v>
      </c>
    </row>
    <row r="37" spans="1:3">
      <c r="A37" s="5"/>
      <c r="B37" s="3">
        <v>2009</v>
      </c>
      <c r="C37" s="39">
        <f>D13*D14*D15*D16*D17*D18*D19*D20*D21*D22*D23</f>
        <v>1.26699026448816</v>
      </c>
    </row>
    <row r="38" spans="1:3">
      <c r="A38" s="5"/>
      <c r="B38" s="3">
        <v>2010</v>
      </c>
      <c r="C38" s="39">
        <f>D14*D15*D16*D17*D18*D19*D20*D21*D22*D23</f>
        <v>1.30887424017372</v>
      </c>
    </row>
    <row r="39" spans="1:3">
      <c r="A39" s="5"/>
      <c r="B39" s="3">
        <v>2011</v>
      </c>
      <c r="C39" s="39">
        <f>D15*D16*D17*D18*D19*D20*D21*D22*D23</f>
        <v>1.26095784217121</v>
      </c>
    </row>
    <row r="40" spans="1:3">
      <c r="A40" s="5"/>
      <c r="B40" s="3">
        <v>2012</v>
      </c>
      <c r="C40" s="39">
        <f>D16*D17*D18*D19*D20*D21*D22*D23</f>
        <v>1.16003481340498</v>
      </c>
    </row>
    <row r="41" spans="1:3">
      <c r="A41" s="5"/>
      <c r="B41" s="3">
        <v>2013</v>
      </c>
      <c r="C41" s="39">
        <f>D17*D18*D19*D20*D21*D22*D23</f>
        <v>1.15082818790177</v>
      </c>
    </row>
    <row r="42" spans="1:3">
      <c r="A42" s="5"/>
      <c r="B42" s="3">
        <v>2014</v>
      </c>
      <c r="C42" s="39">
        <f>D18*D19*D20*D21*D22*D23</f>
        <v>1.15198016806984</v>
      </c>
    </row>
    <row r="43" spans="1:3">
      <c r="A43" s="5"/>
      <c r="B43" s="3">
        <v>2015</v>
      </c>
      <c r="C43" s="39">
        <f>D19*D20*D21*D22*D23</f>
        <v>1.127182160538</v>
      </c>
    </row>
    <row r="44" spans="1:3">
      <c r="A44" s="5"/>
      <c r="B44" s="3">
        <v>2016</v>
      </c>
      <c r="C44" s="39">
        <f>D20*D21*D22*D23</f>
        <v>1.1501858781</v>
      </c>
    </row>
    <row r="45" spans="1:3">
      <c r="A45" s="5"/>
      <c r="B45" s="3">
        <v>2017</v>
      </c>
      <c r="C45" s="39">
        <f>D21*D22*D23</f>
        <v>1.15712865</v>
      </c>
    </row>
    <row r="46" spans="1:3">
      <c r="A46" s="5"/>
      <c r="B46" s="3">
        <v>2018</v>
      </c>
      <c r="C46" s="39">
        <f>D22*D23</f>
        <v>1.089575</v>
      </c>
    </row>
    <row r="47" spans="1:3">
      <c r="A47" s="5"/>
      <c r="B47" s="3">
        <v>2019</v>
      </c>
      <c r="C47" s="39">
        <f>D23</f>
        <v>1.025</v>
      </c>
    </row>
    <row r="48" spans="1:3">
      <c r="A48" s="5"/>
      <c r="B48" s="3">
        <v>2020</v>
      </c>
      <c r="C48" s="39">
        <v>1</v>
      </c>
    </row>
    <row r="49" spans="1:2">
      <c r="A49" s="5"/>
      <c r="B49" s="4"/>
    </row>
    <row r="50" spans="1:2">
      <c r="A50" s="5"/>
      <c r="B50" s="4"/>
    </row>
    <row r="51" spans="1:2">
      <c r="A51" s="5"/>
      <c r="B51" s="4"/>
    </row>
    <row r="52" spans="1:2">
      <c r="A52" s="5"/>
      <c r="B52" s="4"/>
    </row>
    <row r="53" spans="1:2">
      <c r="A53" s="5"/>
      <c r="B53" s="4"/>
    </row>
    <row r="54" spans="1:2">
      <c r="A54" s="5"/>
      <c r="B54" s="4"/>
    </row>
    <row r="55" spans="2:2">
      <c r="B55" s="39"/>
    </row>
  </sheetData>
  <mergeCells count="1">
    <mergeCell ref="B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分类汇总表</vt:lpstr>
      <vt:lpstr>蓄电池</vt:lpstr>
      <vt:lpstr>基准地价重置价</vt:lpstr>
      <vt:lpstr>价格指数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N.n9</cp:lastModifiedBy>
  <cp:revision>1</cp:revision>
  <dcterms:created xsi:type="dcterms:W3CDTF">2019-08-26T04:04:00Z</dcterms:created>
  <cp:lastPrinted>2021-07-30T04:08:00Z</cp:lastPrinted>
  <dcterms:modified xsi:type="dcterms:W3CDTF">2022-03-28T08:56:53Z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86F29A75A27B4E219C9C6FBA8AEF4CD3</vt:lpwstr>
  </property>
  <property fmtid="{D5CDD505-2E9C-101B-9397-08002B2CF9AE}" pid="4" name="KSOReadingLayout">
    <vt:bool>true</vt:bool>
  </property>
</Properties>
</file>