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 tabRatio="659" firstSheet="3" activeTab="3"/>
  </bookViews>
  <sheets>
    <sheet name="汇总表" sheetId="16" state="hidden" r:id="rId1"/>
    <sheet name="分类汇总" sheetId="17" state="hidden" r:id="rId2"/>
    <sheet name="分类汇总表" sheetId="12" state="hidden" r:id="rId3"/>
    <sheet name="非网络类" sheetId="5" r:id="rId4"/>
    <sheet name="基准地价重置价" sheetId="10" state="hidden" r:id="rId5"/>
    <sheet name="价格指数" sheetId="11" state="hidden" r:id="rId6"/>
  </sheets>
  <externalReferences>
    <externalReference r:id="rId7"/>
    <externalReference r:id="rId8"/>
  </externalReferences>
  <definedNames>
    <definedName name="_xlnm._FilterDatabase" localSheetId="3" hidden="1">非网络类!$3:$181</definedName>
    <definedName name="_xlnm.Print_Area" localSheetId="3">非网络类!$A$1:$G$179</definedName>
  </definedNames>
  <calcPr calcId="144525"/>
</workbook>
</file>

<file path=xl/sharedStrings.xml><?xml version="1.0" encoding="utf-8"?>
<sst xmlns="http://schemas.openxmlformats.org/spreadsheetml/2006/main" count="712" uniqueCount="174">
  <si>
    <t>资产评估结果汇总表</t>
  </si>
  <si>
    <r>
      <rPr>
        <sz val="10"/>
        <color rgb="FF000000"/>
        <rFont val="宋体"/>
        <charset val="134"/>
      </rPr>
      <t>评估基准日：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07</t>
    </r>
    <r>
      <rPr>
        <sz val="10"/>
        <color rgb="FF000000"/>
        <rFont val="宋体"/>
        <charset val="134"/>
      </rPr>
      <t>日</t>
    </r>
  </si>
  <si>
    <t>委托人：中国移动通信集团广西有限公司贵港分公司</t>
  </si>
  <si>
    <t>金额单位：人民币万元</t>
  </si>
  <si>
    <r>
      <rPr>
        <sz val="10"/>
        <color indexed="8"/>
        <rFont val="宋体"/>
        <charset val="134"/>
      </rPr>
      <t>序号</t>
    </r>
  </si>
  <si>
    <r>
      <rPr>
        <sz val="10"/>
        <color indexed="8"/>
        <rFont val="宋体"/>
        <charset val="134"/>
      </rPr>
      <t>科目名称</t>
    </r>
  </si>
  <si>
    <t>账面价值（净值）</t>
  </si>
  <si>
    <r>
      <rPr>
        <sz val="10"/>
        <color indexed="8"/>
        <rFont val="宋体"/>
        <charset val="134"/>
      </rPr>
      <t>评估价值</t>
    </r>
  </si>
  <si>
    <r>
      <rPr>
        <sz val="10"/>
        <color indexed="8"/>
        <rFont val="宋体"/>
        <charset val="134"/>
      </rPr>
      <t>增减值</t>
    </r>
  </si>
  <si>
    <r>
      <rPr>
        <sz val="10"/>
        <color indexed="8"/>
        <rFont val="宋体"/>
        <charset val="134"/>
      </rPr>
      <t>增值率</t>
    </r>
    <r>
      <rPr>
        <sz val="10"/>
        <color indexed="8"/>
        <rFont val="Times New Roman"/>
        <charset val="134"/>
      </rPr>
      <t>%</t>
    </r>
  </si>
  <si>
    <t>A</t>
  </si>
  <si>
    <t>B</t>
  </si>
  <si>
    <t>C=B-A</t>
  </si>
  <si>
    <t>D=C/A×100%</t>
  </si>
  <si>
    <t>流动资产</t>
  </si>
  <si>
    <t>非流动资产</t>
  </si>
  <si>
    <t>其中：长期股权投资</t>
  </si>
  <si>
    <t xml:space="preserve">      投资性房地产</t>
  </si>
  <si>
    <t xml:space="preserve">      固定资产</t>
  </si>
  <si>
    <t xml:space="preserve">      在建工程</t>
  </si>
  <si>
    <t xml:space="preserve">      无形资产</t>
  </si>
  <si>
    <t xml:space="preserve">      其中：无形资产-土地使用权</t>
  </si>
  <si>
    <t xml:space="preserve">      其他非流动资产</t>
  </si>
  <si>
    <t>资产总计</t>
  </si>
  <si>
    <t xml:space="preserve">评估机构：中证房地产评估造价集团有限公司 </t>
  </si>
  <si>
    <t>资产评估分类汇总表</t>
  </si>
  <si>
    <t>金额单位：人民币元</t>
  </si>
  <si>
    <t>编号</t>
  </si>
  <si>
    <t>科目名称</t>
  </si>
  <si>
    <t>账面价值</t>
  </si>
  <si>
    <t>评估价值</t>
  </si>
  <si>
    <t>增值额</t>
  </si>
  <si>
    <t>增值率%</t>
  </si>
  <si>
    <t>原值</t>
  </si>
  <si>
    <t>净值</t>
  </si>
  <si>
    <t>房屋建筑物类合计</t>
  </si>
  <si>
    <t>4-6-1</t>
  </si>
  <si>
    <t>固定资产-房屋建筑物</t>
  </si>
  <si>
    <t>4-6-2</t>
  </si>
  <si>
    <t>固定资产-构筑物及其他辅助设施</t>
  </si>
  <si>
    <t>4-6-3</t>
  </si>
  <si>
    <t>固定资产-管道及沟槽</t>
  </si>
  <si>
    <t>设备类及存货类合计</t>
  </si>
  <si>
    <t>4-6-4</t>
  </si>
  <si>
    <t>固定资产-非网络类</t>
  </si>
  <si>
    <t>4-6-5</t>
  </si>
  <si>
    <t>固定资产-蓄电池</t>
  </si>
  <si>
    <t>4-6-6</t>
  </si>
  <si>
    <t>报废终端</t>
  </si>
  <si>
    <t>4-6-7</t>
  </si>
  <si>
    <t>4-6-8</t>
  </si>
  <si>
    <t>报废不可用终端</t>
  </si>
  <si>
    <t>土地</t>
  </si>
  <si>
    <t>4-6</t>
  </si>
  <si>
    <t>资产合计</t>
  </si>
  <si>
    <t>减：固定资产减值准备</t>
  </si>
  <si>
    <t>评估机构：中证房地产评估造价集团有限公司</t>
  </si>
  <si>
    <t>设备类合计</t>
  </si>
  <si>
    <t>固定资产-机器设备</t>
  </si>
  <si>
    <t>固定资产-车辆</t>
  </si>
  <si>
    <t>固定资产-电子设备</t>
  </si>
  <si>
    <t>固定资产-通信设备</t>
  </si>
  <si>
    <t>12月26日拍卖废旧通信物资及废旧电子设备一批（贵港）标的清单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</si>
  <si>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</si>
  <si>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</si>
  <si>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</si>
  <si>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</si>
  <si>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计量单位</t>
  </si>
  <si>
    <t>数量</t>
  </si>
  <si>
    <t>启用日期</t>
  </si>
  <si>
    <t>备注</t>
  </si>
  <si>
    <t>台式电脑</t>
  </si>
  <si>
    <t>联想启天M6600i3（低端）</t>
  </si>
  <si>
    <t>台</t>
  </si>
  <si>
    <t>DELL(OptiPlex390DT)B类</t>
  </si>
  <si>
    <t>联想启天M6600i5（中端）</t>
  </si>
  <si>
    <t>笔记本电脑</t>
  </si>
  <si>
    <t>联想ThinkpadX230i(B类)</t>
  </si>
  <si>
    <t>惠普HP430G2（B类）</t>
  </si>
  <si>
    <t>打印机</t>
  </si>
  <si>
    <t>HPLaserJetM1005</t>
  </si>
  <si>
    <t>票据打印机</t>
  </si>
  <si>
    <t>映美FP-570KII</t>
  </si>
  <si>
    <t>惠普680G1(B类)</t>
  </si>
  <si>
    <t>LED屏幕演示系统</t>
  </si>
  <si>
    <t>LED大屏幕演示系统</t>
  </si>
  <si>
    <t>套</t>
  </si>
  <si>
    <t>联想昭阳E40-70(D类)</t>
  </si>
  <si>
    <t>HP4430s(D类)</t>
  </si>
  <si>
    <t>惠普HP6470b(D类)</t>
  </si>
  <si>
    <t>多功能一体机</t>
  </si>
  <si>
    <t>佳能MF4870d(A类)黑白复合一体机</t>
  </si>
  <si>
    <t>HPProDesk680G1（B类）</t>
  </si>
  <si>
    <t>打印/复印/扫描/传真一体机</t>
  </si>
  <si>
    <t>HPLaserJetProM1536dnfMFPPrinte</t>
  </si>
  <si>
    <t>DELL380DT(B类)</t>
  </si>
  <si>
    <t>HPLaserJetM1005/CB376A打印/复印一体</t>
  </si>
  <si>
    <t>身份证扫描录入仪</t>
  </si>
  <si>
    <t>方正FT200</t>
  </si>
  <si>
    <t>个</t>
  </si>
  <si>
    <t>得实DS110080列平推式</t>
  </si>
  <si>
    <t>惠普HP880G2</t>
  </si>
  <si>
    <t>方正文祥E620(B类)</t>
  </si>
  <si>
    <t>联想昭阳E4430A(C类)</t>
  </si>
  <si>
    <t>惠普HPM1536dnf</t>
  </si>
  <si>
    <t>宏碁TravelMateP243(D类)</t>
  </si>
  <si>
    <t>宏碁TravelMateP643(C类)</t>
  </si>
  <si>
    <t>打印/复印/扫描传真一体机</t>
  </si>
  <si>
    <t>惠普1319f</t>
  </si>
  <si>
    <t>惠普HP430G3(B类)</t>
  </si>
  <si>
    <t>HPProBook430G2（B类）</t>
  </si>
  <si>
    <t>摄像机</t>
  </si>
  <si>
    <t>130万像素高清监控枪型摄像机</t>
  </si>
  <si>
    <t>联想启天M6600</t>
  </si>
  <si>
    <t>黑白复合一体打印机</t>
  </si>
  <si>
    <t>三星ProXpressM4075HR</t>
  </si>
  <si>
    <t>得实DS-1920</t>
  </si>
  <si>
    <t>联想昭阳K21-80(B类)</t>
  </si>
  <si>
    <t>HPLaserJetM1005/CB376A</t>
  </si>
  <si>
    <t>复印机</t>
  </si>
  <si>
    <t>佳能FC298复印机</t>
  </si>
  <si>
    <t>夏普AR-318复印机</t>
  </si>
  <si>
    <t>照相机</t>
  </si>
  <si>
    <t>数码相机索尼T900</t>
  </si>
  <si>
    <t>营业厅排队机</t>
  </si>
  <si>
    <t>奥拓营业厅排队机</t>
  </si>
  <si>
    <t>打印/复印一体机</t>
  </si>
  <si>
    <t>HPLaserJetM1005(CB376A)</t>
  </si>
  <si>
    <t>显示器</t>
  </si>
  <si>
    <t>19寸液晶显示器</t>
  </si>
  <si>
    <t>电视机</t>
  </si>
  <si>
    <t>TCL55寸液晶电视机</t>
  </si>
  <si>
    <t>TCL42寸液晶电视机</t>
  </si>
  <si>
    <t>普通空调</t>
  </si>
  <si>
    <t>格力5匹冷暖柜机</t>
  </si>
  <si>
    <t>格力壁挂式空调机KFR-35GW/K(35556)B3-N2</t>
  </si>
  <si>
    <t>保险柜</t>
  </si>
  <si>
    <t>美的1.5匹冷暧壁挂式KFR-35GW/DY</t>
  </si>
  <si>
    <t>会议台(3000mm*1200mm*800mm)</t>
  </si>
  <si>
    <t>指挥调度桌(1100mm*800mm*750mm)</t>
  </si>
  <si>
    <t>办公桌(1000mm*800mm*1150mm)</t>
  </si>
  <si>
    <t>集中监控桌(1000mm*800mm*800mm)</t>
  </si>
  <si>
    <t>TCL5匹冷暖嵌入式空调380V</t>
  </si>
  <si>
    <t>投影仪</t>
  </si>
  <si>
    <t>爱普生EB-C713X</t>
  </si>
  <si>
    <t>美的5匹冷暖柜式380VKFR-120LW/SDNY</t>
  </si>
  <si>
    <t>42寸TCLLE42D8810</t>
  </si>
  <si>
    <t>TCL32寸液晶电视机</t>
  </si>
  <si>
    <t>海信3匹冷暖柜式空调220V</t>
  </si>
  <si>
    <t>投影机</t>
  </si>
  <si>
    <t>松下PT-FDW43</t>
  </si>
  <si>
    <t>格力5匹冷暖柜式380VKFR-120LW/E(12568L)</t>
  </si>
  <si>
    <t>康佳55寸液晶电视机</t>
  </si>
  <si>
    <t>美的3匹单冷(三相)柜式</t>
  </si>
  <si>
    <t>专用空调</t>
  </si>
  <si>
    <t>柜式/3匹</t>
  </si>
  <si>
    <t>大堂式多功能自助缴费机</t>
  </si>
  <si>
    <t>大堂式多功能自助终端</t>
  </si>
  <si>
    <t>大堂式多功能自助终端TLST-1009</t>
  </si>
  <si>
    <t>基准地价基准日</t>
  </si>
  <si>
    <t>2018.1.1</t>
  </si>
  <si>
    <t>价格指数</t>
  </si>
  <si>
    <t>基准地价重置价</t>
  </si>
  <si>
    <t>重置价</t>
  </si>
  <si>
    <t>广西壮族自治区固定资产投资价格指数表</t>
  </si>
  <si>
    <t>年份</t>
  </si>
  <si>
    <r>
      <rPr>
        <sz val="11"/>
        <color indexed="8"/>
        <rFont val="Times New Roman"/>
        <charset val="134"/>
      </rPr>
      <t>建安工程投资价格指数（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</si>
  <si>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统计范围</t>
  </si>
  <si>
    <t>数据来源</t>
  </si>
  <si>
    <t>广西</t>
  </si>
  <si>
    <t>中国统计局网站</t>
  </si>
  <si>
    <t>建安指数</t>
  </si>
  <si>
    <r>
      <rPr>
        <sz val="11"/>
        <color indexed="8"/>
        <rFont val="Times New Roman"/>
        <charset val="134"/>
      </rPr>
      <t>价格指数修正系数＝</t>
    </r>
    <r>
      <rPr>
        <sz val="11"/>
        <color indexed="8"/>
        <rFont val="Times New Roman"/>
        <charset val="134"/>
      </rPr>
      <t>α1×α2×α3×……αn</t>
    </r>
  </si>
  <si>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α1……αn</t>
    </r>
    <r>
      <rPr>
        <sz val="11"/>
        <color indexed="8"/>
        <rFont val="宋体"/>
        <charset val="134"/>
      </rPr>
      <t>是指各年投资价格指数）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</si>
</sst>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yyyy/m/d;@"/>
    <numFmt numFmtId="179" formatCode="000000"/>
    <numFmt numFmtId="180" formatCode="0.00_ "/>
    <numFmt numFmtId="181" formatCode="#,##0.0000_ "/>
  </numFmts>
  <fonts count="56">
    <font>
      <sz val="12"/>
      <name val="宋体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indexed="8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b/>
      <sz val="10"/>
      <color rgb="FFFF0000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name val="宋体"/>
      <charset val="134"/>
    </font>
    <font>
      <sz val="10"/>
      <name val="Times New Roman"/>
      <charset val="0"/>
    </font>
    <font>
      <u/>
      <sz val="12"/>
      <color indexed="12"/>
      <name val="宋体"/>
      <charset val="134"/>
    </font>
    <font>
      <sz val="20"/>
      <name val="隶书"/>
      <charset val="134"/>
    </font>
    <font>
      <sz val="9"/>
      <name val="Arial Narrow"/>
      <charset val="134"/>
    </font>
    <font>
      <b/>
      <sz val="9"/>
      <name val="楷体_GB2312"/>
      <charset val="134"/>
    </font>
    <font>
      <sz val="9"/>
      <color indexed="8"/>
      <name val="楷体_GB2312"/>
      <charset val="134"/>
    </font>
    <font>
      <sz val="9"/>
      <name val="楷体_GB2312"/>
      <charset val="134"/>
    </font>
    <font>
      <sz val="9"/>
      <name val="宋体"/>
      <charset val="134"/>
    </font>
    <font>
      <sz val="12"/>
      <name val="Times New Roman"/>
      <charset val="134"/>
    </font>
    <font>
      <sz val="18"/>
      <color indexed="8"/>
      <name val="黑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2"/>
      <color indexed="8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0" fontId="0" fillId="0" borderId="0"/>
    <xf numFmtId="41" fontId="33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8" borderId="14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0" fillId="0" borderId="0"/>
    <xf numFmtId="0" fontId="45" fillId="0" borderId="15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12" borderId="17" applyNumberFormat="0" applyAlignment="0" applyProtection="0">
      <alignment vertical="center"/>
    </xf>
    <xf numFmtId="0" fontId="47" fillId="12" borderId="13" applyNumberFormat="0" applyAlignment="0" applyProtection="0">
      <alignment vertical="center"/>
    </xf>
    <xf numFmtId="0" fontId="48" fillId="13" borderId="18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0" fillId="0" borderId="0"/>
    <xf numFmtId="0" fontId="37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53" fillId="0" borderId="0"/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5" fillId="0" borderId="0"/>
    <xf numFmtId="0" fontId="0" fillId="0" borderId="0"/>
  </cellStyleXfs>
  <cellXfs count="1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77" fontId="12" fillId="0" borderId="0" xfId="0" applyNumberFormat="1" applyFont="1" applyFill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43" fontId="15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left" vertical="center"/>
    </xf>
    <xf numFmtId="49" fontId="16" fillId="0" borderId="9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0" fillId="0" borderId="0" xfId="56" applyAlignment="1"/>
    <xf numFmtId="179" fontId="18" fillId="2" borderId="0" xfId="11" applyNumberFormat="1" applyFont="1" applyFill="1" applyAlignment="1" applyProtection="1">
      <alignment horizontal="left" vertical="center" shrinkToFit="1"/>
      <protection locked="0" hidden="1"/>
    </xf>
    <xf numFmtId="0" fontId="9" fillId="0" borderId="0" xfId="56" applyFont="1" applyAlignment="1">
      <alignment horizontal="center" vertical="center" wrapText="1"/>
    </xf>
    <xf numFmtId="0" fontId="19" fillId="0" borderId="0" xfId="56" applyFont="1" applyAlignment="1">
      <alignment horizontal="center" vertical="center" wrapText="1"/>
    </xf>
    <xf numFmtId="177" fontId="20" fillId="0" borderId="0" xfId="56" applyNumberFormat="1" applyFont="1" applyAlignment="1">
      <alignment horizontal="center" vertical="center"/>
    </xf>
    <xf numFmtId="0" fontId="20" fillId="0" borderId="0" xfId="56" applyNumberFormat="1" applyFont="1" applyAlignment="1">
      <alignment horizontal="center" vertical="center"/>
    </xf>
    <xf numFmtId="177" fontId="20" fillId="0" borderId="0" xfId="56" applyNumberFormat="1" applyFont="1" applyAlignment="1">
      <alignment vertical="center"/>
    </xf>
    <xf numFmtId="0" fontId="20" fillId="0" borderId="0" xfId="56" applyFont="1" applyAlignment="1">
      <alignment vertical="center"/>
    </xf>
    <xf numFmtId="0" fontId="21" fillId="0" borderId="2" xfId="56" applyFont="1" applyBorder="1" applyAlignment="1">
      <alignment horizontal="center" vertical="center"/>
    </xf>
    <xf numFmtId="0" fontId="21" fillId="0" borderId="12" xfId="56" applyFont="1" applyBorder="1" applyAlignment="1">
      <alignment horizontal="center" vertical="center"/>
    </xf>
    <xf numFmtId="0" fontId="21" fillId="0" borderId="1" xfId="56" applyFont="1" applyBorder="1" applyAlignment="1">
      <alignment horizontal="center" vertical="center"/>
    </xf>
    <xf numFmtId="49" fontId="20" fillId="0" borderId="2" xfId="56" applyNumberFormat="1" applyFont="1" applyBorder="1" applyAlignment="1">
      <alignment horizontal="center" vertical="center"/>
    </xf>
    <xf numFmtId="0" fontId="22" fillId="0" borderId="2" xfId="11" applyFont="1" applyFill="1" applyBorder="1" applyAlignment="1" applyProtection="1">
      <alignment horizontal="left" vertical="center" indent="1"/>
    </xf>
    <xf numFmtId="43" fontId="20" fillId="0" borderId="1" xfId="56" applyNumberFormat="1" applyFont="1" applyBorder="1" applyAlignment="1">
      <alignment horizontal="right" vertical="center"/>
    </xf>
    <xf numFmtId="43" fontId="20" fillId="0" borderId="2" xfId="56" applyNumberFormat="1" applyFont="1" applyBorder="1" applyAlignment="1">
      <alignment horizontal="right" vertical="center"/>
    </xf>
    <xf numFmtId="0" fontId="22" fillId="0" borderId="2" xfId="11" applyFont="1" applyBorder="1" applyAlignment="1" applyProtection="1">
      <alignment horizontal="center" vertical="center"/>
    </xf>
    <xf numFmtId="49" fontId="23" fillId="0" borderId="2" xfId="56" applyNumberFormat="1" applyFont="1" applyBorder="1" applyAlignment="1">
      <alignment horizontal="center" vertical="center"/>
    </xf>
    <xf numFmtId="0" fontId="22" fillId="0" borderId="2" xfId="56" applyFont="1" applyBorder="1" applyAlignment="1">
      <alignment horizontal="center" vertical="center"/>
    </xf>
    <xf numFmtId="49" fontId="16" fillId="0" borderId="0" xfId="56" applyNumberFormat="1" applyFont="1" applyAlignment="1">
      <alignment vertical="center"/>
    </xf>
    <xf numFmtId="177" fontId="24" fillId="0" borderId="0" xfId="56" applyNumberFormat="1" applyFont="1" applyAlignment="1">
      <alignment vertical="center"/>
    </xf>
    <xf numFmtId="49" fontId="24" fillId="0" borderId="0" xfId="0" applyNumberFormat="1" applyFont="1" applyFill="1" applyAlignment="1">
      <alignment vertical="center"/>
    </xf>
    <xf numFmtId="43" fontId="20" fillId="0" borderId="0" xfId="56" applyNumberFormat="1" applyFont="1" applyAlignment="1">
      <alignment vertical="center"/>
    </xf>
    <xf numFmtId="43" fontId="0" fillId="0" borderId="0" xfId="56" applyNumberFormat="1" applyAlignment="1"/>
    <xf numFmtId="0" fontId="24" fillId="0" borderId="0" xfId="56" applyFont="1" applyAlignment="1">
      <alignment horizontal="right" vertical="center"/>
    </xf>
    <xf numFmtId="43" fontId="20" fillId="0" borderId="2" xfId="56" applyNumberFormat="1" applyFont="1" applyBorder="1" applyAlignment="1" applyProtection="1">
      <alignment horizontal="right" vertical="center"/>
    </xf>
    <xf numFmtId="177" fontId="24" fillId="0" borderId="0" xfId="56" applyNumberFormat="1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177" fontId="28" fillId="0" borderId="0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justify" vertical="center"/>
    </xf>
    <xf numFmtId="18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80" fontId="25" fillId="0" borderId="2" xfId="0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9 2" xfId="52"/>
    <cellStyle name="40% - 强调文字颜色 6" xfId="53" builtinId="51"/>
    <cellStyle name="常规_玉林第一批报废有价卡核查记录表" xfId="54"/>
    <cellStyle name="60% - 强调文字颜色 6" xfId="55" builtinId="52"/>
    <cellStyle name="常规 2" xfId="56"/>
    <cellStyle name="常规 3" xfId="57"/>
    <cellStyle name="千位分隔 2" xfId="58"/>
    <cellStyle name="常规_Sheet1" xfId="59"/>
    <cellStyle name="%" xfId="60"/>
  </cellStyles>
  <tableStyles count="0" defaultTableStyle="TableStyleMedium2" defaultPivotStyle="PivotStyleLight16"/>
  <colors>
    <mruColors>
      <color rgb="00800080"/>
      <color rgb="000832B8"/>
      <color rgb="00C00000"/>
      <color rgb="000731B9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30</xdr:row>
      <xdr:rowOff>102235</xdr:rowOff>
    </xdr:to>
    <xdr:pic>
      <xdr:nvPicPr>
        <xdr:cNvPr id="15286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5800" y="180975"/>
          <a:ext cx="5648325" cy="5350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\&#20381;&#25454;\&#24037;&#20316;&#34920;\&#20215;&#26684;&#25351;&#25968;&#65288;&#26356;&#26032;&#33267;2019.4&#23395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&#26376;26&#26085;&#25293;&#21334;&#24223;&#26087;&#23384;&#36135;&#35774;&#22791;&#19968;&#25209;&#65288;&#36149;&#28207;&#65289;&#26631;&#30340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指数"/>
      <sheetName val="建安指数"/>
      <sheetName val="工器具指数"/>
      <sheetName val="其他费用指标"/>
      <sheetName val="指标"/>
    </sheetNames>
    <sheetDataSet>
      <sheetData sheetId="0"/>
      <sheetData sheetId="1"/>
      <sheetData sheetId="2"/>
      <sheetData sheetId="3"/>
      <sheetData sheetId="4">
        <row r="5">
          <cell r="C5">
            <v>106.3</v>
          </cell>
          <cell r="D5">
            <v>106.2</v>
          </cell>
          <cell r="E5">
            <v>99.4</v>
          </cell>
          <cell r="F5">
            <v>98</v>
          </cell>
          <cell r="G5">
            <v>102.2</v>
          </cell>
          <cell r="H5">
            <v>99.9</v>
          </cell>
          <cell r="I5">
            <v>100.8</v>
          </cell>
          <cell r="J5">
            <v>108.7</v>
          </cell>
          <cell r="K5">
            <v>103.8</v>
          </cell>
          <cell r="L5">
            <v>96.8</v>
          </cell>
          <cell r="M5">
            <v>110.7</v>
          </cell>
          <cell r="N5">
            <v>103</v>
          </cell>
          <cell r="O5">
            <v>101.1</v>
          </cell>
          <cell r="P5">
            <v>101.3</v>
          </cell>
          <cell r="Q5">
            <v>106.8</v>
          </cell>
          <cell r="R5">
            <v>103.5</v>
          </cell>
          <cell r="S5">
            <v>100.8</v>
          </cell>
          <cell r="T5">
            <v>103.6</v>
          </cell>
          <cell r="U5">
            <v>102.4</v>
          </cell>
        </row>
        <row r="16">
          <cell r="G16">
            <v>102.5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废终端"/>
    </sheetNames>
    <sheetDataSet>
      <sheetData sheetId="0">
        <row r="430">
          <cell r="J430">
            <v>0</v>
          </cell>
          <cell r="K430">
            <v>0</v>
          </cell>
          <cell r="L4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A4" sqref="A4:D4"/>
    </sheetView>
  </sheetViews>
  <sheetFormatPr defaultColWidth="9" defaultRowHeight="14.25" outlineLevelCol="5"/>
  <cols>
    <col min="1" max="1" width="8.25" customWidth="1"/>
    <col min="2" max="2" width="30.75" customWidth="1"/>
    <col min="3" max="5" width="18.75" customWidth="1"/>
    <col min="6" max="6" width="17.625" customWidth="1"/>
  </cols>
  <sheetData>
    <row r="1" ht="19" customHeight="1"/>
    <row r="2" ht="24" customHeight="1" spans="1:6">
      <c r="A2" s="94" t="s">
        <v>0</v>
      </c>
      <c r="B2" s="94"/>
      <c r="C2" s="94"/>
      <c r="D2" s="94"/>
      <c r="E2" s="94"/>
      <c r="F2" s="94"/>
    </row>
    <row r="3" s="93" customFormat="1" ht="20.25" customHeight="1" spans="1:6">
      <c r="A3" s="95" t="s">
        <v>1</v>
      </c>
      <c r="B3" s="96"/>
      <c r="C3" s="96"/>
      <c r="D3" s="96"/>
      <c r="E3" s="96"/>
      <c r="F3" s="96"/>
    </row>
    <row r="4" s="93" customFormat="1" ht="20.25" customHeight="1" spans="1:6">
      <c r="A4" s="97" t="s">
        <v>2</v>
      </c>
      <c r="B4" s="98"/>
      <c r="C4" s="98"/>
      <c r="D4" s="98"/>
      <c r="E4" s="99" t="s">
        <v>3</v>
      </c>
      <c r="F4" s="100"/>
    </row>
    <row r="5" s="93" customFormat="1" ht="24.75" customHeight="1" spans="1:6">
      <c r="A5" s="101" t="s">
        <v>4</v>
      </c>
      <c r="B5" s="101" t="s">
        <v>5</v>
      </c>
      <c r="C5" s="102" t="s">
        <v>6</v>
      </c>
      <c r="D5" s="101" t="s">
        <v>7</v>
      </c>
      <c r="E5" s="101" t="s">
        <v>8</v>
      </c>
      <c r="F5" s="101" t="s">
        <v>9</v>
      </c>
    </row>
    <row r="6" s="93" customFormat="1" ht="24.75" customHeight="1" spans="1:6">
      <c r="A6" s="101"/>
      <c r="B6" s="101"/>
      <c r="C6" s="103" t="s">
        <v>10</v>
      </c>
      <c r="D6" s="103" t="s">
        <v>11</v>
      </c>
      <c r="E6" s="103" t="s">
        <v>12</v>
      </c>
      <c r="F6" s="103" t="s">
        <v>13</v>
      </c>
    </row>
    <row r="7" s="93" customFormat="1" ht="20.25" customHeight="1" spans="1:6">
      <c r="A7" s="104">
        <v>1</v>
      </c>
      <c r="B7" s="105" t="s">
        <v>14</v>
      </c>
      <c r="C7" s="106"/>
      <c r="D7" s="103"/>
      <c r="E7" s="103"/>
      <c r="F7" s="103"/>
    </row>
    <row r="8" s="93" customFormat="1" ht="20.25" customHeight="1" spans="1:6">
      <c r="A8" s="104">
        <v>2</v>
      </c>
      <c r="B8" s="105" t="s">
        <v>15</v>
      </c>
      <c r="C8" s="107" t="e">
        <f>SUM(C9:C15)</f>
        <v>#REF!</v>
      </c>
      <c r="D8" s="107" t="e">
        <f>SUM(D9:D15)</f>
        <v>#REF!</v>
      </c>
      <c r="E8" s="108" t="e">
        <f>D8-C8</f>
        <v>#REF!</v>
      </c>
      <c r="F8" s="109" t="e">
        <f>E8/C8</f>
        <v>#REF!</v>
      </c>
    </row>
    <row r="9" s="93" customFormat="1" ht="20.25" customHeight="1" spans="1:6">
      <c r="A9" s="104">
        <v>3</v>
      </c>
      <c r="B9" s="105" t="s">
        <v>16</v>
      </c>
      <c r="C9" s="106"/>
      <c r="D9" s="110"/>
      <c r="E9" s="103"/>
      <c r="F9" s="109"/>
    </row>
    <row r="10" s="93" customFormat="1" ht="20.25" customHeight="1" spans="1:6">
      <c r="A10" s="104">
        <v>4</v>
      </c>
      <c r="B10" s="105" t="s">
        <v>17</v>
      </c>
      <c r="C10" s="106"/>
      <c r="D10" s="110"/>
      <c r="E10" s="103"/>
      <c r="F10" s="109"/>
    </row>
    <row r="11" s="93" customFormat="1" ht="20.25" customHeight="1" spans="1:6">
      <c r="A11" s="104">
        <v>5</v>
      </c>
      <c r="B11" s="105" t="s">
        <v>18</v>
      </c>
      <c r="C11" s="107" t="e">
        <f>分类汇总!D23/10000</f>
        <v>#REF!</v>
      </c>
      <c r="D11" s="107" t="e">
        <f>分类汇总!F23/10000</f>
        <v>#REF!</v>
      </c>
      <c r="E11" s="108" t="e">
        <f>D11-C11</f>
        <v>#REF!</v>
      </c>
      <c r="F11" s="109" t="e">
        <f>E11/C11</f>
        <v>#REF!</v>
      </c>
    </row>
    <row r="12" s="93" customFormat="1" ht="20.25" customHeight="1" spans="1:6">
      <c r="A12" s="104">
        <v>6</v>
      </c>
      <c r="B12" s="105" t="s">
        <v>19</v>
      </c>
      <c r="C12" s="106"/>
      <c r="D12" s="110"/>
      <c r="E12" s="103"/>
      <c r="F12" s="109"/>
    </row>
    <row r="13" s="93" customFormat="1" ht="20.25" customHeight="1" spans="1:6">
      <c r="A13" s="104">
        <v>7</v>
      </c>
      <c r="B13" s="105" t="s">
        <v>20</v>
      </c>
      <c r="C13" s="106"/>
      <c r="D13" s="110"/>
      <c r="E13" s="103"/>
      <c r="F13" s="109"/>
    </row>
    <row r="14" s="93" customFormat="1" ht="20.25" customHeight="1" spans="1:6">
      <c r="A14" s="104">
        <v>8</v>
      </c>
      <c r="B14" s="105" t="s">
        <v>21</v>
      </c>
      <c r="C14" s="106"/>
      <c r="D14" s="110"/>
      <c r="E14" s="103"/>
      <c r="F14" s="109"/>
    </row>
    <row r="15" s="93" customFormat="1" ht="20.25" customHeight="1" spans="1:6">
      <c r="A15" s="104">
        <v>9</v>
      </c>
      <c r="B15" s="105" t="s">
        <v>22</v>
      </c>
      <c r="C15" s="106"/>
      <c r="D15" s="106"/>
      <c r="E15" s="106"/>
      <c r="F15" s="109"/>
    </row>
    <row r="16" s="93" customFormat="1" ht="20.25" customHeight="1" spans="1:6">
      <c r="A16" s="104">
        <v>10</v>
      </c>
      <c r="B16" s="111" t="s">
        <v>23</v>
      </c>
      <c r="C16" s="107" t="e">
        <f>SUM(C7:C8)</f>
        <v>#REF!</v>
      </c>
      <c r="D16" s="112" t="e">
        <f>SUM(D7:D8)</f>
        <v>#REF!</v>
      </c>
      <c r="E16" s="107" t="e">
        <f>D16-C16</f>
        <v>#REF!</v>
      </c>
      <c r="F16" s="109" t="e">
        <f>E16/C16</f>
        <v>#REF!</v>
      </c>
    </row>
    <row r="17" s="93" customFormat="1" ht="32" customHeight="1" spans="1:6">
      <c r="A17" s="113"/>
      <c r="B17" s="113"/>
      <c r="C17" s="113"/>
      <c r="D17" s="114" t="s">
        <v>24</v>
      </c>
      <c r="E17" s="115"/>
      <c r="F17" s="115"/>
    </row>
    <row r="18" s="93" customFormat="1" ht="15.75"/>
    <row r="19" s="93" customFormat="1" ht="33" customHeight="1" spans="3:4">
      <c r="C19" s="116"/>
      <c r="D19" s="117"/>
    </row>
    <row r="20" s="93" customFormat="1" ht="15.75"/>
    <row r="21" s="93" customFormat="1" ht="15.75"/>
  </sheetData>
  <mergeCells count="7">
    <mergeCell ref="A2:F2"/>
    <mergeCell ref="A3:F3"/>
    <mergeCell ref="A4:D4"/>
    <mergeCell ref="E4:F4"/>
    <mergeCell ref="D17:F17"/>
    <mergeCell ref="A5:A6"/>
    <mergeCell ref="B5:B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A4" sqref="A4"/>
    </sheetView>
  </sheetViews>
  <sheetFormatPr defaultColWidth="8.1" defaultRowHeight="14.25"/>
  <cols>
    <col min="1" max="1" width="7.09166666666667" style="67" customWidth="1"/>
    <col min="2" max="2" width="27.3416666666667" style="67" customWidth="1"/>
    <col min="3" max="3" width="13.4" style="67" customWidth="1"/>
    <col min="4" max="4" width="10.0166666666667" style="67" customWidth="1"/>
    <col min="5" max="5" width="6.1" style="67" customWidth="1"/>
    <col min="6" max="6" width="11.3" style="67" customWidth="1"/>
    <col min="7" max="7" width="13.5" style="67" customWidth="1"/>
    <col min="8" max="8" width="11.25" style="67" customWidth="1"/>
    <col min="9" max="9" width="7.31666666666667" style="67" customWidth="1"/>
    <col min="10" max="10" width="8.1" style="67" customWidth="1"/>
    <col min="11" max="256" width="8.1" style="67"/>
    <col min="257" max="257" width="7.09166666666667" style="67" customWidth="1"/>
    <col min="258" max="258" width="24.975" style="67" customWidth="1"/>
    <col min="259" max="262" width="11.7" style="67" customWidth="1"/>
    <col min="263" max="264" width="9.56666666666667" style="67" customWidth="1"/>
    <col min="265" max="265" width="6.3" style="67" customWidth="1"/>
    <col min="266" max="266" width="6.525" style="67" customWidth="1"/>
    <col min="267" max="512" width="8.1" style="67"/>
    <col min="513" max="513" width="7.09166666666667" style="67" customWidth="1"/>
    <col min="514" max="514" width="24.975" style="67" customWidth="1"/>
    <col min="515" max="518" width="11.7" style="67" customWidth="1"/>
    <col min="519" max="520" width="9.56666666666667" style="67" customWidth="1"/>
    <col min="521" max="521" width="6.3" style="67" customWidth="1"/>
    <col min="522" max="522" width="6.525" style="67" customWidth="1"/>
    <col min="523" max="768" width="8.1" style="67"/>
    <col min="769" max="769" width="7.09166666666667" style="67" customWidth="1"/>
    <col min="770" max="770" width="24.975" style="67" customWidth="1"/>
    <col min="771" max="774" width="11.7" style="67" customWidth="1"/>
    <col min="775" max="776" width="9.56666666666667" style="67" customWidth="1"/>
    <col min="777" max="777" width="6.3" style="67" customWidth="1"/>
    <col min="778" max="778" width="6.525" style="67" customWidth="1"/>
    <col min="779" max="1024" width="8.1" style="67"/>
    <col min="1025" max="1025" width="7.09166666666667" style="67" customWidth="1"/>
    <col min="1026" max="1026" width="24.975" style="67" customWidth="1"/>
    <col min="1027" max="1030" width="11.7" style="67" customWidth="1"/>
    <col min="1031" max="1032" width="9.56666666666667" style="67" customWidth="1"/>
    <col min="1033" max="1033" width="6.3" style="67" customWidth="1"/>
    <col min="1034" max="1034" width="6.525" style="67" customWidth="1"/>
    <col min="1035" max="1280" width="8.1" style="67"/>
    <col min="1281" max="1281" width="7.09166666666667" style="67" customWidth="1"/>
    <col min="1282" max="1282" width="24.975" style="67" customWidth="1"/>
    <col min="1283" max="1286" width="11.7" style="67" customWidth="1"/>
    <col min="1287" max="1288" width="9.56666666666667" style="67" customWidth="1"/>
    <col min="1289" max="1289" width="6.3" style="67" customWidth="1"/>
    <col min="1290" max="1290" width="6.525" style="67" customWidth="1"/>
    <col min="1291" max="1536" width="8.1" style="67"/>
    <col min="1537" max="1537" width="7.09166666666667" style="67" customWidth="1"/>
    <col min="1538" max="1538" width="24.975" style="67" customWidth="1"/>
    <col min="1539" max="1542" width="11.7" style="67" customWidth="1"/>
    <col min="1543" max="1544" width="9.56666666666667" style="67" customWidth="1"/>
    <col min="1545" max="1545" width="6.3" style="67" customWidth="1"/>
    <col min="1546" max="1546" width="6.525" style="67" customWidth="1"/>
    <col min="1547" max="1792" width="8.1" style="67"/>
    <col min="1793" max="1793" width="7.09166666666667" style="67" customWidth="1"/>
    <col min="1794" max="1794" width="24.975" style="67" customWidth="1"/>
    <col min="1795" max="1798" width="11.7" style="67" customWidth="1"/>
    <col min="1799" max="1800" width="9.56666666666667" style="67" customWidth="1"/>
    <col min="1801" max="1801" width="6.3" style="67" customWidth="1"/>
    <col min="1802" max="1802" width="6.525" style="67" customWidth="1"/>
    <col min="1803" max="2048" width="8.1" style="67"/>
    <col min="2049" max="2049" width="7.09166666666667" style="67" customWidth="1"/>
    <col min="2050" max="2050" width="24.975" style="67" customWidth="1"/>
    <col min="2051" max="2054" width="11.7" style="67" customWidth="1"/>
    <col min="2055" max="2056" width="9.56666666666667" style="67" customWidth="1"/>
    <col min="2057" max="2057" width="6.3" style="67" customWidth="1"/>
    <col min="2058" max="2058" width="6.525" style="67" customWidth="1"/>
    <col min="2059" max="2304" width="8.1" style="67"/>
    <col min="2305" max="2305" width="7.09166666666667" style="67" customWidth="1"/>
    <col min="2306" max="2306" width="24.975" style="67" customWidth="1"/>
    <col min="2307" max="2310" width="11.7" style="67" customWidth="1"/>
    <col min="2311" max="2312" width="9.56666666666667" style="67" customWidth="1"/>
    <col min="2313" max="2313" width="6.3" style="67" customWidth="1"/>
    <col min="2314" max="2314" width="6.525" style="67" customWidth="1"/>
    <col min="2315" max="2560" width="8.1" style="67"/>
    <col min="2561" max="2561" width="7.09166666666667" style="67" customWidth="1"/>
    <col min="2562" max="2562" width="24.975" style="67" customWidth="1"/>
    <col min="2563" max="2566" width="11.7" style="67" customWidth="1"/>
    <col min="2567" max="2568" width="9.56666666666667" style="67" customWidth="1"/>
    <col min="2569" max="2569" width="6.3" style="67" customWidth="1"/>
    <col min="2570" max="2570" width="6.525" style="67" customWidth="1"/>
    <col min="2571" max="2816" width="8.1" style="67"/>
    <col min="2817" max="2817" width="7.09166666666667" style="67" customWidth="1"/>
    <col min="2818" max="2818" width="24.975" style="67" customWidth="1"/>
    <col min="2819" max="2822" width="11.7" style="67" customWidth="1"/>
    <col min="2823" max="2824" width="9.56666666666667" style="67" customWidth="1"/>
    <col min="2825" max="2825" width="6.3" style="67" customWidth="1"/>
    <col min="2826" max="2826" width="6.525" style="67" customWidth="1"/>
    <col min="2827" max="3072" width="8.1" style="67"/>
    <col min="3073" max="3073" width="7.09166666666667" style="67" customWidth="1"/>
    <col min="3074" max="3074" width="24.975" style="67" customWidth="1"/>
    <col min="3075" max="3078" width="11.7" style="67" customWidth="1"/>
    <col min="3079" max="3080" width="9.56666666666667" style="67" customWidth="1"/>
    <col min="3081" max="3081" width="6.3" style="67" customWidth="1"/>
    <col min="3082" max="3082" width="6.525" style="67" customWidth="1"/>
    <col min="3083" max="3328" width="8.1" style="67"/>
    <col min="3329" max="3329" width="7.09166666666667" style="67" customWidth="1"/>
    <col min="3330" max="3330" width="24.975" style="67" customWidth="1"/>
    <col min="3331" max="3334" width="11.7" style="67" customWidth="1"/>
    <col min="3335" max="3336" width="9.56666666666667" style="67" customWidth="1"/>
    <col min="3337" max="3337" width="6.3" style="67" customWidth="1"/>
    <col min="3338" max="3338" width="6.525" style="67" customWidth="1"/>
    <col min="3339" max="3584" width="8.1" style="67"/>
    <col min="3585" max="3585" width="7.09166666666667" style="67" customWidth="1"/>
    <col min="3586" max="3586" width="24.975" style="67" customWidth="1"/>
    <col min="3587" max="3590" width="11.7" style="67" customWidth="1"/>
    <col min="3591" max="3592" width="9.56666666666667" style="67" customWidth="1"/>
    <col min="3593" max="3593" width="6.3" style="67" customWidth="1"/>
    <col min="3594" max="3594" width="6.525" style="67" customWidth="1"/>
    <col min="3595" max="3840" width="8.1" style="67"/>
    <col min="3841" max="3841" width="7.09166666666667" style="67" customWidth="1"/>
    <col min="3842" max="3842" width="24.975" style="67" customWidth="1"/>
    <col min="3843" max="3846" width="11.7" style="67" customWidth="1"/>
    <col min="3847" max="3848" width="9.56666666666667" style="67" customWidth="1"/>
    <col min="3849" max="3849" width="6.3" style="67" customWidth="1"/>
    <col min="3850" max="3850" width="6.525" style="67" customWidth="1"/>
    <col min="3851" max="4096" width="8.1" style="67"/>
    <col min="4097" max="4097" width="7.09166666666667" style="67" customWidth="1"/>
    <col min="4098" max="4098" width="24.975" style="67" customWidth="1"/>
    <col min="4099" max="4102" width="11.7" style="67" customWidth="1"/>
    <col min="4103" max="4104" width="9.56666666666667" style="67" customWidth="1"/>
    <col min="4105" max="4105" width="6.3" style="67" customWidth="1"/>
    <col min="4106" max="4106" width="6.525" style="67" customWidth="1"/>
    <col min="4107" max="4352" width="8.1" style="67"/>
    <col min="4353" max="4353" width="7.09166666666667" style="67" customWidth="1"/>
    <col min="4354" max="4354" width="24.975" style="67" customWidth="1"/>
    <col min="4355" max="4358" width="11.7" style="67" customWidth="1"/>
    <col min="4359" max="4360" width="9.56666666666667" style="67" customWidth="1"/>
    <col min="4361" max="4361" width="6.3" style="67" customWidth="1"/>
    <col min="4362" max="4362" width="6.525" style="67" customWidth="1"/>
    <col min="4363" max="4608" width="8.1" style="67"/>
    <col min="4609" max="4609" width="7.09166666666667" style="67" customWidth="1"/>
    <col min="4610" max="4610" width="24.975" style="67" customWidth="1"/>
    <col min="4611" max="4614" width="11.7" style="67" customWidth="1"/>
    <col min="4615" max="4616" width="9.56666666666667" style="67" customWidth="1"/>
    <col min="4617" max="4617" width="6.3" style="67" customWidth="1"/>
    <col min="4618" max="4618" width="6.525" style="67" customWidth="1"/>
    <col min="4619" max="4864" width="8.1" style="67"/>
    <col min="4865" max="4865" width="7.09166666666667" style="67" customWidth="1"/>
    <col min="4866" max="4866" width="24.975" style="67" customWidth="1"/>
    <col min="4867" max="4870" width="11.7" style="67" customWidth="1"/>
    <col min="4871" max="4872" width="9.56666666666667" style="67" customWidth="1"/>
    <col min="4873" max="4873" width="6.3" style="67" customWidth="1"/>
    <col min="4874" max="4874" width="6.525" style="67" customWidth="1"/>
    <col min="4875" max="5120" width="8.1" style="67"/>
    <col min="5121" max="5121" width="7.09166666666667" style="67" customWidth="1"/>
    <col min="5122" max="5122" width="24.975" style="67" customWidth="1"/>
    <col min="5123" max="5126" width="11.7" style="67" customWidth="1"/>
    <col min="5127" max="5128" width="9.56666666666667" style="67" customWidth="1"/>
    <col min="5129" max="5129" width="6.3" style="67" customWidth="1"/>
    <col min="5130" max="5130" width="6.525" style="67" customWidth="1"/>
    <col min="5131" max="5376" width="8.1" style="67"/>
    <col min="5377" max="5377" width="7.09166666666667" style="67" customWidth="1"/>
    <col min="5378" max="5378" width="24.975" style="67" customWidth="1"/>
    <col min="5379" max="5382" width="11.7" style="67" customWidth="1"/>
    <col min="5383" max="5384" width="9.56666666666667" style="67" customWidth="1"/>
    <col min="5385" max="5385" width="6.3" style="67" customWidth="1"/>
    <col min="5386" max="5386" width="6.525" style="67" customWidth="1"/>
    <col min="5387" max="5632" width="8.1" style="67"/>
    <col min="5633" max="5633" width="7.09166666666667" style="67" customWidth="1"/>
    <col min="5634" max="5634" width="24.975" style="67" customWidth="1"/>
    <col min="5635" max="5638" width="11.7" style="67" customWidth="1"/>
    <col min="5639" max="5640" width="9.56666666666667" style="67" customWidth="1"/>
    <col min="5641" max="5641" width="6.3" style="67" customWidth="1"/>
    <col min="5642" max="5642" width="6.525" style="67" customWidth="1"/>
    <col min="5643" max="5888" width="8.1" style="67"/>
    <col min="5889" max="5889" width="7.09166666666667" style="67" customWidth="1"/>
    <col min="5890" max="5890" width="24.975" style="67" customWidth="1"/>
    <col min="5891" max="5894" width="11.7" style="67" customWidth="1"/>
    <col min="5895" max="5896" width="9.56666666666667" style="67" customWidth="1"/>
    <col min="5897" max="5897" width="6.3" style="67" customWidth="1"/>
    <col min="5898" max="5898" width="6.525" style="67" customWidth="1"/>
    <col min="5899" max="6144" width="8.1" style="67"/>
    <col min="6145" max="6145" width="7.09166666666667" style="67" customWidth="1"/>
    <col min="6146" max="6146" width="24.975" style="67" customWidth="1"/>
    <col min="6147" max="6150" width="11.7" style="67" customWidth="1"/>
    <col min="6151" max="6152" width="9.56666666666667" style="67" customWidth="1"/>
    <col min="6153" max="6153" width="6.3" style="67" customWidth="1"/>
    <col min="6154" max="6154" width="6.525" style="67" customWidth="1"/>
    <col min="6155" max="6400" width="8.1" style="67"/>
    <col min="6401" max="6401" width="7.09166666666667" style="67" customWidth="1"/>
    <col min="6402" max="6402" width="24.975" style="67" customWidth="1"/>
    <col min="6403" max="6406" width="11.7" style="67" customWidth="1"/>
    <col min="6407" max="6408" width="9.56666666666667" style="67" customWidth="1"/>
    <col min="6409" max="6409" width="6.3" style="67" customWidth="1"/>
    <col min="6410" max="6410" width="6.525" style="67" customWidth="1"/>
    <col min="6411" max="6656" width="8.1" style="67"/>
    <col min="6657" max="6657" width="7.09166666666667" style="67" customWidth="1"/>
    <col min="6658" max="6658" width="24.975" style="67" customWidth="1"/>
    <col min="6659" max="6662" width="11.7" style="67" customWidth="1"/>
    <col min="6663" max="6664" width="9.56666666666667" style="67" customWidth="1"/>
    <col min="6665" max="6665" width="6.3" style="67" customWidth="1"/>
    <col min="6666" max="6666" width="6.525" style="67" customWidth="1"/>
    <col min="6667" max="6912" width="8.1" style="67"/>
    <col min="6913" max="6913" width="7.09166666666667" style="67" customWidth="1"/>
    <col min="6914" max="6914" width="24.975" style="67" customWidth="1"/>
    <col min="6915" max="6918" width="11.7" style="67" customWidth="1"/>
    <col min="6919" max="6920" width="9.56666666666667" style="67" customWidth="1"/>
    <col min="6921" max="6921" width="6.3" style="67" customWidth="1"/>
    <col min="6922" max="6922" width="6.525" style="67" customWidth="1"/>
    <col min="6923" max="7168" width="8.1" style="67"/>
    <col min="7169" max="7169" width="7.09166666666667" style="67" customWidth="1"/>
    <col min="7170" max="7170" width="24.975" style="67" customWidth="1"/>
    <col min="7171" max="7174" width="11.7" style="67" customWidth="1"/>
    <col min="7175" max="7176" width="9.56666666666667" style="67" customWidth="1"/>
    <col min="7177" max="7177" width="6.3" style="67" customWidth="1"/>
    <col min="7178" max="7178" width="6.525" style="67" customWidth="1"/>
    <col min="7179" max="7424" width="8.1" style="67"/>
    <col min="7425" max="7425" width="7.09166666666667" style="67" customWidth="1"/>
    <col min="7426" max="7426" width="24.975" style="67" customWidth="1"/>
    <col min="7427" max="7430" width="11.7" style="67" customWidth="1"/>
    <col min="7431" max="7432" width="9.56666666666667" style="67" customWidth="1"/>
    <col min="7433" max="7433" width="6.3" style="67" customWidth="1"/>
    <col min="7434" max="7434" width="6.525" style="67" customWidth="1"/>
    <col min="7435" max="7680" width="8.1" style="67"/>
    <col min="7681" max="7681" width="7.09166666666667" style="67" customWidth="1"/>
    <col min="7682" max="7682" width="24.975" style="67" customWidth="1"/>
    <col min="7683" max="7686" width="11.7" style="67" customWidth="1"/>
    <col min="7687" max="7688" width="9.56666666666667" style="67" customWidth="1"/>
    <col min="7689" max="7689" width="6.3" style="67" customWidth="1"/>
    <col min="7690" max="7690" width="6.525" style="67" customWidth="1"/>
    <col min="7691" max="7936" width="8.1" style="67"/>
    <col min="7937" max="7937" width="7.09166666666667" style="67" customWidth="1"/>
    <col min="7938" max="7938" width="24.975" style="67" customWidth="1"/>
    <col min="7939" max="7942" width="11.7" style="67" customWidth="1"/>
    <col min="7943" max="7944" width="9.56666666666667" style="67" customWidth="1"/>
    <col min="7945" max="7945" width="6.3" style="67" customWidth="1"/>
    <col min="7946" max="7946" width="6.525" style="67" customWidth="1"/>
    <col min="7947" max="8192" width="8.1" style="67"/>
    <col min="8193" max="8193" width="7.09166666666667" style="67" customWidth="1"/>
    <col min="8194" max="8194" width="24.975" style="67" customWidth="1"/>
    <col min="8195" max="8198" width="11.7" style="67" customWidth="1"/>
    <col min="8199" max="8200" width="9.56666666666667" style="67" customWidth="1"/>
    <col min="8201" max="8201" width="6.3" style="67" customWidth="1"/>
    <col min="8202" max="8202" width="6.525" style="67" customWidth="1"/>
    <col min="8203" max="8448" width="8.1" style="67"/>
    <col min="8449" max="8449" width="7.09166666666667" style="67" customWidth="1"/>
    <col min="8450" max="8450" width="24.975" style="67" customWidth="1"/>
    <col min="8451" max="8454" width="11.7" style="67" customWidth="1"/>
    <col min="8455" max="8456" width="9.56666666666667" style="67" customWidth="1"/>
    <col min="8457" max="8457" width="6.3" style="67" customWidth="1"/>
    <col min="8458" max="8458" width="6.525" style="67" customWidth="1"/>
    <col min="8459" max="8704" width="8.1" style="67"/>
    <col min="8705" max="8705" width="7.09166666666667" style="67" customWidth="1"/>
    <col min="8706" max="8706" width="24.975" style="67" customWidth="1"/>
    <col min="8707" max="8710" width="11.7" style="67" customWidth="1"/>
    <col min="8711" max="8712" width="9.56666666666667" style="67" customWidth="1"/>
    <col min="8713" max="8713" width="6.3" style="67" customWidth="1"/>
    <col min="8714" max="8714" width="6.525" style="67" customWidth="1"/>
    <col min="8715" max="8960" width="8.1" style="67"/>
    <col min="8961" max="8961" width="7.09166666666667" style="67" customWidth="1"/>
    <col min="8962" max="8962" width="24.975" style="67" customWidth="1"/>
    <col min="8963" max="8966" width="11.7" style="67" customWidth="1"/>
    <col min="8967" max="8968" width="9.56666666666667" style="67" customWidth="1"/>
    <col min="8969" max="8969" width="6.3" style="67" customWidth="1"/>
    <col min="8970" max="8970" width="6.525" style="67" customWidth="1"/>
    <col min="8971" max="9216" width="8.1" style="67"/>
    <col min="9217" max="9217" width="7.09166666666667" style="67" customWidth="1"/>
    <col min="9218" max="9218" width="24.975" style="67" customWidth="1"/>
    <col min="9219" max="9222" width="11.7" style="67" customWidth="1"/>
    <col min="9223" max="9224" width="9.56666666666667" style="67" customWidth="1"/>
    <col min="9225" max="9225" width="6.3" style="67" customWidth="1"/>
    <col min="9226" max="9226" width="6.525" style="67" customWidth="1"/>
    <col min="9227" max="9472" width="8.1" style="67"/>
    <col min="9473" max="9473" width="7.09166666666667" style="67" customWidth="1"/>
    <col min="9474" max="9474" width="24.975" style="67" customWidth="1"/>
    <col min="9475" max="9478" width="11.7" style="67" customWidth="1"/>
    <col min="9479" max="9480" width="9.56666666666667" style="67" customWidth="1"/>
    <col min="9481" max="9481" width="6.3" style="67" customWidth="1"/>
    <col min="9482" max="9482" width="6.525" style="67" customWidth="1"/>
    <col min="9483" max="9728" width="8.1" style="67"/>
    <col min="9729" max="9729" width="7.09166666666667" style="67" customWidth="1"/>
    <col min="9730" max="9730" width="24.975" style="67" customWidth="1"/>
    <col min="9731" max="9734" width="11.7" style="67" customWidth="1"/>
    <col min="9735" max="9736" width="9.56666666666667" style="67" customWidth="1"/>
    <col min="9737" max="9737" width="6.3" style="67" customWidth="1"/>
    <col min="9738" max="9738" width="6.525" style="67" customWidth="1"/>
    <col min="9739" max="9984" width="8.1" style="67"/>
    <col min="9985" max="9985" width="7.09166666666667" style="67" customWidth="1"/>
    <col min="9986" max="9986" width="24.975" style="67" customWidth="1"/>
    <col min="9987" max="9990" width="11.7" style="67" customWidth="1"/>
    <col min="9991" max="9992" width="9.56666666666667" style="67" customWidth="1"/>
    <col min="9993" max="9993" width="6.3" style="67" customWidth="1"/>
    <col min="9994" max="9994" width="6.525" style="67" customWidth="1"/>
    <col min="9995" max="10240" width="8.1" style="67"/>
    <col min="10241" max="10241" width="7.09166666666667" style="67" customWidth="1"/>
    <col min="10242" max="10242" width="24.975" style="67" customWidth="1"/>
    <col min="10243" max="10246" width="11.7" style="67" customWidth="1"/>
    <col min="10247" max="10248" width="9.56666666666667" style="67" customWidth="1"/>
    <col min="10249" max="10249" width="6.3" style="67" customWidth="1"/>
    <col min="10250" max="10250" width="6.525" style="67" customWidth="1"/>
    <col min="10251" max="10496" width="8.1" style="67"/>
    <col min="10497" max="10497" width="7.09166666666667" style="67" customWidth="1"/>
    <col min="10498" max="10498" width="24.975" style="67" customWidth="1"/>
    <col min="10499" max="10502" width="11.7" style="67" customWidth="1"/>
    <col min="10503" max="10504" width="9.56666666666667" style="67" customWidth="1"/>
    <col min="10505" max="10505" width="6.3" style="67" customWidth="1"/>
    <col min="10506" max="10506" width="6.525" style="67" customWidth="1"/>
    <col min="10507" max="10752" width="8.1" style="67"/>
    <col min="10753" max="10753" width="7.09166666666667" style="67" customWidth="1"/>
    <col min="10754" max="10754" width="24.975" style="67" customWidth="1"/>
    <col min="10755" max="10758" width="11.7" style="67" customWidth="1"/>
    <col min="10759" max="10760" width="9.56666666666667" style="67" customWidth="1"/>
    <col min="10761" max="10761" width="6.3" style="67" customWidth="1"/>
    <col min="10762" max="10762" width="6.525" style="67" customWidth="1"/>
    <col min="10763" max="11008" width="8.1" style="67"/>
    <col min="11009" max="11009" width="7.09166666666667" style="67" customWidth="1"/>
    <col min="11010" max="11010" width="24.975" style="67" customWidth="1"/>
    <col min="11011" max="11014" width="11.7" style="67" customWidth="1"/>
    <col min="11015" max="11016" width="9.56666666666667" style="67" customWidth="1"/>
    <col min="11017" max="11017" width="6.3" style="67" customWidth="1"/>
    <col min="11018" max="11018" width="6.525" style="67" customWidth="1"/>
    <col min="11019" max="11264" width="8.1" style="67"/>
    <col min="11265" max="11265" width="7.09166666666667" style="67" customWidth="1"/>
    <col min="11266" max="11266" width="24.975" style="67" customWidth="1"/>
    <col min="11267" max="11270" width="11.7" style="67" customWidth="1"/>
    <col min="11271" max="11272" width="9.56666666666667" style="67" customWidth="1"/>
    <col min="11273" max="11273" width="6.3" style="67" customWidth="1"/>
    <col min="11274" max="11274" width="6.525" style="67" customWidth="1"/>
    <col min="11275" max="11520" width="8.1" style="67"/>
    <col min="11521" max="11521" width="7.09166666666667" style="67" customWidth="1"/>
    <col min="11522" max="11522" width="24.975" style="67" customWidth="1"/>
    <col min="11523" max="11526" width="11.7" style="67" customWidth="1"/>
    <col min="11527" max="11528" width="9.56666666666667" style="67" customWidth="1"/>
    <col min="11529" max="11529" width="6.3" style="67" customWidth="1"/>
    <col min="11530" max="11530" width="6.525" style="67" customWidth="1"/>
    <col min="11531" max="11776" width="8.1" style="67"/>
    <col min="11777" max="11777" width="7.09166666666667" style="67" customWidth="1"/>
    <col min="11778" max="11778" width="24.975" style="67" customWidth="1"/>
    <col min="11779" max="11782" width="11.7" style="67" customWidth="1"/>
    <col min="11783" max="11784" width="9.56666666666667" style="67" customWidth="1"/>
    <col min="11785" max="11785" width="6.3" style="67" customWidth="1"/>
    <col min="11786" max="11786" width="6.525" style="67" customWidth="1"/>
    <col min="11787" max="12032" width="8.1" style="67"/>
    <col min="12033" max="12033" width="7.09166666666667" style="67" customWidth="1"/>
    <col min="12034" max="12034" width="24.975" style="67" customWidth="1"/>
    <col min="12035" max="12038" width="11.7" style="67" customWidth="1"/>
    <col min="12039" max="12040" width="9.56666666666667" style="67" customWidth="1"/>
    <col min="12041" max="12041" width="6.3" style="67" customWidth="1"/>
    <col min="12042" max="12042" width="6.525" style="67" customWidth="1"/>
    <col min="12043" max="12288" width="8.1" style="67"/>
    <col min="12289" max="12289" width="7.09166666666667" style="67" customWidth="1"/>
    <col min="12290" max="12290" width="24.975" style="67" customWidth="1"/>
    <col min="12291" max="12294" width="11.7" style="67" customWidth="1"/>
    <col min="12295" max="12296" width="9.56666666666667" style="67" customWidth="1"/>
    <col min="12297" max="12297" width="6.3" style="67" customWidth="1"/>
    <col min="12298" max="12298" width="6.525" style="67" customWidth="1"/>
    <col min="12299" max="12544" width="8.1" style="67"/>
    <col min="12545" max="12545" width="7.09166666666667" style="67" customWidth="1"/>
    <col min="12546" max="12546" width="24.975" style="67" customWidth="1"/>
    <col min="12547" max="12550" width="11.7" style="67" customWidth="1"/>
    <col min="12551" max="12552" width="9.56666666666667" style="67" customWidth="1"/>
    <col min="12553" max="12553" width="6.3" style="67" customWidth="1"/>
    <col min="12554" max="12554" width="6.525" style="67" customWidth="1"/>
    <col min="12555" max="12800" width="8.1" style="67"/>
    <col min="12801" max="12801" width="7.09166666666667" style="67" customWidth="1"/>
    <col min="12802" max="12802" width="24.975" style="67" customWidth="1"/>
    <col min="12803" max="12806" width="11.7" style="67" customWidth="1"/>
    <col min="12807" max="12808" width="9.56666666666667" style="67" customWidth="1"/>
    <col min="12809" max="12809" width="6.3" style="67" customWidth="1"/>
    <col min="12810" max="12810" width="6.525" style="67" customWidth="1"/>
    <col min="12811" max="13056" width="8.1" style="67"/>
    <col min="13057" max="13057" width="7.09166666666667" style="67" customWidth="1"/>
    <col min="13058" max="13058" width="24.975" style="67" customWidth="1"/>
    <col min="13059" max="13062" width="11.7" style="67" customWidth="1"/>
    <col min="13063" max="13064" width="9.56666666666667" style="67" customWidth="1"/>
    <col min="13065" max="13065" width="6.3" style="67" customWidth="1"/>
    <col min="13066" max="13066" width="6.525" style="67" customWidth="1"/>
    <col min="13067" max="13312" width="8.1" style="67"/>
    <col min="13313" max="13313" width="7.09166666666667" style="67" customWidth="1"/>
    <col min="13314" max="13314" width="24.975" style="67" customWidth="1"/>
    <col min="13315" max="13318" width="11.7" style="67" customWidth="1"/>
    <col min="13319" max="13320" width="9.56666666666667" style="67" customWidth="1"/>
    <col min="13321" max="13321" width="6.3" style="67" customWidth="1"/>
    <col min="13322" max="13322" width="6.525" style="67" customWidth="1"/>
    <col min="13323" max="13568" width="8.1" style="67"/>
    <col min="13569" max="13569" width="7.09166666666667" style="67" customWidth="1"/>
    <col min="13570" max="13570" width="24.975" style="67" customWidth="1"/>
    <col min="13571" max="13574" width="11.7" style="67" customWidth="1"/>
    <col min="13575" max="13576" width="9.56666666666667" style="67" customWidth="1"/>
    <col min="13577" max="13577" width="6.3" style="67" customWidth="1"/>
    <col min="13578" max="13578" width="6.525" style="67" customWidth="1"/>
    <col min="13579" max="13824" width="8.1" style="67"/>
    <col min="13825" max="13825" width="7.09166666666667" style="67" customWidth="1"/>
    <col min="13826" max="13826" width="24.975" style="67" customWidth="1"/>
    <col min="13827" max="13830" width="11.7" style="67" customWidth="1"/>
    <col min="13831" max="13832" width="9.56666666666667" style="67" customWidth="1"/>
    <col min="13833" max="13833" width="6.3" style="67" customWidth="1"/>
    <col min="13834" max="13834" width="6.525" style="67" customWidth="1"/>
    <col min="13835" max="14080" width="8.1" style="67"/>
    <col min="14081" max="14081" width="7.09166666666667" style="67" customWidth="1"/>
    <col min="14082" max="14082" width="24.975" style="67" customWidth="1"/>
    <col min="14083" max="14086" width="11.7" style="67" customWidth="1"/>
    <col min="14087" max="14088" width="9.56666666666667" style="67" customWidth="1"/>
    <col min="14089" max="14089" width="6.3" style="67" customWidth="1"/>
    <col min="14090" max="14090" width="6.525" style="67" customWidth="1"/>
    <col min="14091" max="14336" width="8.1" style="67"/>
    <col min="14337" max="14337" width="7.09166666666667" style="67" customWidth="1"/>
    <col min="14338" max="14338" width="24.975" style="67" customWidth="1"/>
    <col min="14339" max="14342" width="11.7" style="67" customWidth="1"/>
    <col min="14343" max="14344" width="9.56666666666667" style="67" customWidth="1"/>
    <col min="14345" max="14345" width="6.3" style="67" customWidth="1"/>
    <col min="14346" max="14346" width="6.525" style="67" customWidth="1"/>
    <col min="14347" max="14592" width="8.1" style="67"/>
    <col min="14593" max="14593" width="7.09166666666667" style="67" customWidth="1"/>
    <col min="14594" max="14594" width="24.975" style="67" customWidth="1"/>
    <col min="14595" max="14598" width="11.7" style="67" customWidth="1"/>
    <col min="14599" max="14600" width="9.56666666666667" style="67" customWidth="1"/>
    <col min="14601" max="14601" width="6.3" style="67" customWidth="1"/>
    <col min="14602" max="14602" width="6.525" style="67" customWidth="1"/>
    <col min="14603" max="14848" width="8.1" style="67"/>
    <col min="14849" max="14849" width="7.09166666666667" style="67" customWidth="1"/>
    <col min="14850" max="14850" width="24.975" style="67" customWidth="1"/>
    <col min="14851" max="14854" width="11.7" style="67" customWidth="1"/>
    <col min="14855" max="14856" width="9.56666666666667" style="67" customWidth="1"/>
    <col min="14857" max="14857" width="6.3" style="67" customWidth="1"/>
    <col min="14858" max="14858" width="6.525" style="67" customWidth="1"/>
    <col min="14859" max="15104" width="8.1" style="67"/>
    <col min="15105" max="15105" width="7.09166666666667" style="67" customWidth="1"/>
    <col min="15106" max="15106" width="24.975" style="67" customWidth="1"/>
    <col min="15107" max="15110" width="11.7" style="67" customWidth="1"/>
    <col min="15111" max="15112" width="9.56666666666667" style="67" customWidth="1"/>
    <col min="15113" max="15113" width="6.3" style="67" customWidth="1"/>
    <col min="15114" max="15114" width="6.525" style="67" customWidth="1"/>
    <col min="15115" max="15360" width="8.1" style="67"/>
    <col min="15361" max="15361" width="7.09166666666667" style="67" customWidth="1"/>
    <col min="15362" max="15362" width="24.975" style="67" customWidth="1"/>
    <col min="15363" max="15366" width="11.7" style="67" customWidth="1"/>
    <col min="15367" max="15368" width="9.56666666666667" style="67" customWidth="1"/>
    <col min="15369" max="15369" width="6.3" style="67" customWidth="1"/>
    <col min="15370" max="15370" width="6.525" style="67" customWidth="1"/>
    <col min="15371" max="15616" width="8.1" style="67"/>
    <col min="15617" max="15617" width="7.09166666666667" style="67" customWidth="1"/>
    <col min="15618" max="15618" width="24.975" style="67" customWidth="1"/>
    <col min="15619" max="15622" width="11.7" style="67" customWidth="1"/>
    <col min="15623" max="15624" width="9.56666666666667" style="67" customWidth="1"/>
    <col min="15625" max="15625" width="6.3" style="67" customWidth="1"/>
    <col min="15626" max="15626" width="6.525" style="67" customWidth="1"/>
    <col min="15627" max="15872" width="8.1" style="67"/>
    <col min="15873" max="15873" width="7.09166666666667" style="67" customWidth="1"/>
    <col min="15874" max="15874" width="24.975" style="67" customWidth="1"/>
    <col min="15875" max="15878" width="11.7" style="67" customWidth="1"/>
    <col min="15879" max="15880" width="9.56666666666667" style="67" customWidth="1"/>
    <col min="15881" max="15881" width="6.3" style="67" customWidth="1"/>
    <col min="15882" max="15882" width="6.525" style="67" customWidth="1"/>
    <col min="15883" max="16128" width="8.1" style="67"/>
    <col min="16129" max="16129" width="7.09166666666667" style="67" customWidth="1"/>
    <col min="16130" max="16130" width="24.975" style="67" customWidth="1"/>
    <col min="16131" max="16134" width="11.7" style="67" customWidth="1"/>
    <col min="16135" max="16136" width="9.56666666666667" style="67" customWidth="1"/>
    <col min="16137" max="16137" width="6.3" style="67" customWidth="1"/>
    <col min="16138" max="16138" width="6.525" style="67" customWidth="1"/>
    <col min="16139" max="16384" width="8.1" style="67"/>
  </cols>
  <sheetData>
    <row r="1" s="67" customFormat="1" spans="1:10">
      <c r="A1" s="68"/>
      <c r="B1" s="68"/>
      <c r="C1" s="69"/>
      <c r="D1" s="69"/>
      <c r="E1" s="69"/>
      <c r="F1" s="69"/>
      <c r="G1" s="69"/>
      <c r="H1" s="69"/>
      <c r="I1" s="69"/>
      <c r="J1" s="69"/>
    </row>
    <row r="2" s="67" customFormat="1" ht="25.5" spans="1:1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</row>
    <row r="3" s="67" customFormat="1" spans="1:10">
      <c r="A3" s="92" t="str">
        <f>汇总表!A3</f>
        <v>评估基准日：2022年12月07日</v>
      </c>
      <c r="B3" s="71"/>
      <c r="C3" s="71"/>
      <c r="D3" s="71"/>
      <c r="E3" s="72"/>
      <c r="F3" s="72"/>
      <c r="G3" s="72"/>
      <c r="H3" s="72"/>
      <c r="I3" s="72"/>
      <c r="J3" s="72"/>
    </row>
    <row r="4" s="67" customFormat="1" spans="1:10">
      <c r="A4" s="86" t="str">
        <f>汇总表!A4</f>
        <v>委托人：中国移动通信集团广西有限公司贵港分公司</v>
      </c>
      <c r="B4" s="74"/>
      <c r="C4" s="74"/>
      <c r="D4" s="74"/>
      <c r="E4" s="74"/>
      <c r="F4" s="74"/>
      <c r="G4" s="74"/>
      <c r="H4" s="74"/>
      <c r="I4" s="74"/>
      <c r="J4" s="90" t="s">
        <v>26</v>
      </c>
    </row>
    <row r="5" s="67" customFormat="1" spans="1:10">
      <c r="A5" s="75" t="s">
        <v>27</v>
      </c>
      <c r="B5" s="75" t="s">
        <v>28</v>
      </c>
      <c r="C5" s="76" t="s">
        <v>29</v>
      </c>
      <c r="D5" s="77"/>
      <c r="E5" s="75" t="s">
        <v>30</v>
      </c>
      <c r="F5" s="75"/>
      <c r="G5" s="75" t="s">
        <v>31</v>
      </c>
      <c r="H5" s="75"/>
      <c r="I5" s="75" t="s">
        <v>32</v>
      </c>
      <c r="J5" s="75"/>
    </row>
    <row r="6" s="67" customFormat="1" spans="1:10">
      <c r="A6" s="75"/>
      <c r="B6" s="75"/>
      <c r="C6" s="77" t="s">
        <v>33</v>
      </c>
      <c r="D6" s="75" t="s">
        <v>34</v>
      </c>
      <c r="E6" s="75" t="s">
        <v>33</v>
      </c>
      <c r="F6" s="75" t="s">
        <v>34</v>
      </c>
      <c r="G6" s="75" t="s">
        <v>33</v>
      </c>
      <c r="H6" s="75" t="s">
        <v>34</v>
      </c>
      <c r="I6" s="75" t="s">
        <v>33</v>
      </c>
      <c r="J6" s="75" t="s">
        <v>34</v>
      </c>
    </row>
    <row r="7" s="67" customFormat="1" spans="1:10">
      <c r="A7" s="78"/>
      <c r="B7" s="79" t="s">
        <v>35</v>
      </c>
      <c r="C7" s="80"/>
      <c r="D7" s="81"/>
      <c r="E7" s="81">
        <f>SUM(E8:E10)</f>
        <v>0</v>
      </c>
      <c r="F7" s="81">
        <f>SUM(F8:F10)</f>
        <v>0</v>
      </c>
      <c r="G7" s="81"/>
      <c r="H7" s="81"/>
      <c r="I7" s="91" t="str">
        <f t="shared" ref="I7:I10" si="0">IF(C7=0,"",(E7-C7)/C7*100)</f>
        <v/>
      </c>
      <c r="J7" s="91" t="str">
        <f t="shared" ref="J7:J10" si="1">IF(D7=0,"",(F7-D7)/D7*100)</f>
        <v/>
      </c>
    </row>
    <row r="8" s="67" customFormat="1" spans="1:10">
      <c r="A8" s="78" t="s">
        <v>36</v>
      </c>
      <c r="B8" s="79" t="s">
        <v>37</v>
      </c>
      <c r="C8" s="80"/>
      <c r="D8" s="81"/>
      <c r="E8" s="81"/>
      <c r="F8" s="81"/>
      <c r="G8" s="81"/>
      <c r="H8" s="81"/>
      <c r="I8" s="91" t="str">
        <f t="shared" si="0"/>
        <v/>
      </c>
      <c r="J8" s="91" t="str">
        <f t="shared" si="1"/>
        <v/>
      </c>
    </row>
    <row r="9" s="67" customFormat="1" spans="1:10">
      <c r="A9" s="78" t="s">
        <v>38</v>
      </c>
      <c r="B9" s="79" t="s">
        <v>39</v>
      </c>
      <c r="C9" s="80"/>
      <c r="D9" s="81"/>
      <c r="E9" s="81"/>
      <c r="F9" s="81"/>
      <c r="G9" s="81"/>
      <c r="H9" s="81"/>
      <c r="I9" s="91" t="str">
        <f t="shared" si="0"/>
        <v/>
      </c>
      <c r="J9" s="91" t="str">
        <f t="shared" si="1"/>
        <v/>
      </c>
    </row>
    <row r="10" s="67" customFormat="1" spans="1:10">
      <c r="A10" s="78" t="s">
        <v>40</v>
      </c>
      <c r="B10" s="79" t="s">
        <v>41</v>
      </c>
      <c r="C10" s="80"/>
      <c r="D10" s="81"/>
      <c r="E10" s="81"/>
      <c r="F10" s="81"/>
      <c r="G10" s="81"/>
      <c r="H10" s="81"/>
      <c r="I10" s="91" t="str">
        <f t="shared" si="0"/>
        <v/>
      </c>
      <c r="J10" s="91" t="str">
        <f t="shared" si="1"/>
        <v/>
      </c>
    </row>
    <row r="11" s="67" customFormat="1" hidden="1" spans="1:10">
      <c r="A11" s="78"/>
      <c r="B11" s="79"/>
      <c r="C11" s="80"/>
      <c r="D11" s="81"/>
      <c r="E11" s="81"/>
      <c r="F11" s="81"/>
      <c r="G11" s="81"/>
      <c r="H11" s="81"/>
      <c r="I11" s="81"/>
      <c r="J11" s="81"/>
    </row>
    <row r="12" s="67" customFormat="1" hidden="1" spans="1:10">
      <c r="A12" s="78"/>
      <c r="B12" s="79"/>
      <c r="C12" s="80"/>
      <c r="D12" s="81"/>
      <c r="E12" s="81"/>
      <c r="F12" s="81"/>
      <c r="G12" s="81"/>
      <c r="H12" s="81"/>
      <c r="I12" s="81"/>
      <c r="J12" s="81"/>
    </row>
    <row r="13" s="67" customFormat="1" spans="1:10">
      <c r="A13" s="78"/>
      <c r="B13" s="79" t="s">
        <v>42</v>
      </c>
      <c r="C13" s="80" t="e">
        <f t="shared" ref="C13:F13" si="2">SUM(C14:C18)</f>
        <v>#REF!</v>
      </c>
      <c r="D13" s="80" t="e">
        <f t="shared" si="2"/>
        <v>#REF!</v>
      </c>
      <c r="E13" s="80">
        <f>SUM(E14:E17)</f>
        <v>0</v>
      </c>
      <c r="F13" s="80" t="e">
        <f t="shared" si="2"/>
        <v>#REF!</v>
      </c>
      <c r="G13" s="81"/>
      <c r="H13" s="81"/>
      <c r="I13" s="91" t="e">
        <f t="shared" ref="I13:I18" si="3">IF(C13=0,"",(E13-C13)/C13*100)</f>
        <v>#REF!</v>
      </c>
      <c r="J13" s="91" t="e">
        <f t="shared" ref="J13:J18" si="4">IF(D13=0,"",(F13-D13)/D13*100)</f>
        <v>#REF!</v>
      </c>
    </row>
    <row r="14" s="67" customFormat="1" spans="1:10">
      <c r="A14" s="78" t="s">
        <v>43</v>
      </c>
      <c r="B14" s="79" t="s">
        <v>44</v>
      </c>
      <c r="C14" s="80" t="e">
        <f>非网络类!#REF!</f>
        <v>#REF!</v>
      </c>
      <c r="D14" s="81" t="e">
        <f>非网络类!#REF!</f>
        <v>#REF!</v>
      </c>
      <c r="E14" s="81"/>
      <c r="F14" s="81" t="e">
        <f>非网络类!#REF!</f>
        <v>#REF!</v>
      </c>
      <c r="G14" s="81"/>
      <c r="H14" s="81"/>
      <c r="I14" s="91" t="e">
        <f t="shared" si="3"/>
        <v>#REF!</v>
      </c>
      <c r="J14" s="91" t="e">
        <f t="shared" si="4"/>
        <v>#REF!</v>
      </c>
    </row>
    <row r="15" s="67" customFormat="1" spans="1:10">
      <c r="A15" s="78" t="s">
        <v>45</v>
      </c>
      <c r="B15" s="79" t="s">
        <v>46</v>
      </c>
      <c r="C15" s="80" t="e">
        <f>'[12月26日拍卖废旧蓄电池一批（贵港）标的清单.xlsx]蓄电池'!#REF!</f>
        <v>#REF!</v>
      </c>
      <c r="D15" s="80" t="e">
        <f>'[12月26日拍卖废旧蓄电池一批（贵港）标的清单.xlsx]蓄电池'!#REF!</f>
        <v>#REF!</v>
      </c>
      <c r="E15" s="80"/>
      <c r="F15" s="81" t="e">
        <f>'[12月26日拍卖废旧蓄电池一批（贵港）标的清单.xlsx]蓄电池'!#REF!</f>
        <v>#REF!</v>
      </c>
      <c r="G15" s="81"/>
      <c r="H15" s="81"/>
      <c r="I15" s="91" t="e">
        <f t="shared" si="3"/>
        <v>#REF!</v>
      </c>
      <c r="J15" s="91" t="e">
        <f t="shared" si="4"/>
        <v>#REF!</v>
      </c>
    </row>
    <row r="16" s="67" customFormat="1" spans="1:10">
      <c r="A16" s="78" t="s">
        <v>47</v>
      </c>
      <c r="B16" s="79" t="s">
        <v>48</v>
      </c>
      <c r="C16" s="80">
        <f>[2]报废终端!J430</f>
        <v>0</v>
      </c>
      <c r="D16" s="81">
        <f>[2]报废终端!K430</f>
        <v>0</v>
      </c>
      <c r="E16" s="81"/>
      <c r="F16" s="81">
        <f>[2]报废终端!L430</f>
        <v>0</v>
      </c>
      <c r="G16" s="81"/>
      <c r="H16" s="81"/>
      <c r="I16" s="91" t="str">
        <f t="shared" si="3"/>
        <v/>
      </c>
      <c r="J16" s="91" t="str">
        <f t="shared" si="4"/>
        <v/>
      </c>
    </row>
    <row r="17" s="67" customFormat="1" spans="1:10">
      <c r="A17" s="78" t="s">
        <v>49</v>
      </c>
      <c r="B17" s="79"/>
      <c r="C17" s="80"/>
      <c r="D17" s="80"/>
      <c r="E17" s="80"/>
      <c r="F17" s="81"/>
      <c r="G17" s="81"/>
      <c r="H17" s="81"/>
      <c r="I17" s="91" t="str">
        <f t="shared" si="3"/>
        <v/>
      </c>
      <c r="J17" s="91" t="str">
        <f t="shared" si="4"/>
        <v/>
      </c>
    </row>
    <row r="18" s="67" customFormat="1" hidden="1" spans="1:10">
      <c r="A18" s="78" t="s">
        <v>50</v>
      </c>
      <c r="B18" s="79" t="s">
        <v>51</v>
      </c>
      <c r="C18" s="80"/>
      <c r="D18" s="81"/>
      <c r="E18" s="81"/>
      <c r="F18" s="81"/>
      <c r="G18" s="81"/>
      <c r="H18" s="81"/>
      <c r="I18" s="91" t="str">
        <f t="shared" si="3"/>
        <v/>
      </c>
      <c r="J18" s="91" t="str">
        <f t="shared" si="4"/>
        <v/>
      </c>
    </row>
    <row r="19" s="67" customFormat="1" hidden="1" spans="1:10">
      <c r="A19" s="78" t="s">
        <v>50</v>
      </c>
      <c r="B19" s="79" t="s">
        <v>52</v>
      </c>
      <c r="C19" s="81"/>
      <c r="D19" s="81"/>
      <c r="E19" s="81"/>
      <c r="F19" s="81"/>
      <c r="G19" s="81"/>
      <c r="H19" s="81"/>
      <c r="I19" s="91" t="str">
        <f t="shared" ref="I19:I23" si="5">IF(C19=0,"",(E19-C19)/C19*100)</f>
        <v/>
      </c>
      <c r="J19" s="91" t="str">
        <f t="shared" ref="J19:J23" si="6">IF(D19=0,"",(F19-D19)/D19*100)</f>
        <v/>
      </c>
    </row>
    <row r="20" s="67" customFormat="1" hidden="1" spans="1:10">
      <c r="A20" s="78"/>
      <c r="B20" s="79"/>
      <c r="C20" s="80"/>
      <c r="D20" s="81"/>
      <c r="E20" s="81"/>
      <c r="F20" s="81"/>
      <c r="G20" s="81"/>
      <c r="H20" s="81"/>
      <c r="I20" s="81"/>
      <c r="J20" s="81"/>
    </row>
    <row r="21" s="67" customFormat="1" spans="1:10">
      <c r="A21" s="78" t="s">
        <v>53</v>
      </c>
      <c r="B21" s="82" t="s">
        <v>54</v>
      </c>
      <c r="C21" s="80" t="e">
        <f t="shared" ref="C21:F21" si="7">C7+C13</f>
        <v>#REF!</v>
      </c>
      <c r="D21" s="80" t="e">
        <f t="shared" si="7"/>
        <v>#REF!</v>
      </c>
      <c r="E21" s="81">
        <f t="shared" si="7"/>
        <v>0</v>
      </c>
      <c r="F21" s="81" t="e">
        <f t="shared" si="7"/>
        <v>#REF!</v>
      </c>
      <c r="G21" s="81"/>
      <c r="H21" s="81"/>
      <c r="I21" s="91" t="e">
        <f t="shared" si="5"/>
        <v>#REF!</v>
      </c>
      <c r="J21" s="91" t="e">
        <f t="shared" si="6"/>
        <v>#REF!</v>
      </c>
    </row>
    <row r="22" s="67" customFormat="1" spans="1:10">
      <c r="A22" s="78" t="s">
        <v>53</v>
      </c>
      <c r="B22" s="83" t="s">
        <v>55</v>
      </c>
      <c r="C22" s="80"/>
      <c r="D22" s="81"/>
      <c r="E22" s="81"/>
      <c r="F22" s="81"/>
      <c r="G22" s="81"/>
      <c r="H22" s="81"/>
      <c r="I22" s="91" t="str">
        <f t="shared" si="5"/>
        <v/>
      </c>
      <c r="J22" s="91" t="str">
        <f t="shared" si="6"/>
        <v/>
      </c>
    </row>
    <row r="23" s="67" customFormat="1" spans="1:10">
      <c r="A23" s="78" t="s">
        <v>53</v>
      </c>
      <c r="B23" s="84" t="s">
        <v>23</v>
      </c>
      <c r="C23" s="80" t="e">
        <f t="shared" ref="C23:F23" si="8">C21-C22</f>
        <v>#REF!</v>
      </c>
      <c r="D23" s="80" t="e">
        <f t="shared" si="8"/>
        <v>#REF!</v>
      </c>
      <c r="E23" s="80">
        <f t="shared" si="8"/>
        <v>0</v>
      </c>
      <c r="F23" s="80" t="e">
        <f t="shared" si="8"/>
        <v>#REF!</v>
      </c>
      <c r="G23" s="81"/>
      <c r="H23" s="81"/>
      <c r="I23" s="91" t="e">
        <f t="shared" si="5"/>
        <v>#REF!</v>
      </c>
      <c r="J23" s="91" t="e">
        <f t="shared" si="6"/>
        <v>#REF!</v>
      </c>
    </row>
    <row r="24" s="67" customFormat="1" spans="1:10">
      <c r="A24" s="85" t="s">
        <v>56</v>
      </c>
      <c r="B24" s="74"/>
      <c r="C24" s="74"/>
      <c r="D24" s="74"/>
      <c r="E24" s="74"/>
      <c r="F24" s="74"/>
      <c r="G24" s="86"/>
      <c r="H24" s="74"/>
      <c r="I24" s="74"/>
      <c r="J24" s="74"/>
    </row>
    <row r="25" s="67" customFormat="1" spans="1:10">
      <c r="A25" s="87"/>
      <c r="B25" s="74"/>
      <c r="C25" s="88"/>
      <c r="D25" s="88"/>
      <c r="E25" s="88"/>
      <c r="F25" s="74"/>
      <c r="G25" s="74"/>
      <c r="H25" s="74"/>
      <c r="I25" s="74"/>
      <c r="J25" s="74"/>
    </row>
    <row r="26" s="67" customFormat="1" spans="6:6">
      <c r="F26" s="89"/>
    </row>
  </sheetData>
  <mergeCells count="8">
    <mergeCell ref="A2:J2"/>
    <mergeCell ref="A3:J3"/>
    <mergeCell ref="C5:D5"/>
    <mergeCell ref="E5:F5"/>
    <mergeCell ref="G5:H5"/>
    <mergeCell ref="I5:J5"/>
    <mergeCell ref="A5:A6"/>
    <mergeCell ref="B5:B6"/>
  </mergeCells>
  <hyperlinks>
    <hyperlink ref="B8" location="房屋建筑物!B1" display="固定资产-房屋建筑物"/>
    <hyperlink ref="B9" location="构筑物!B1" display="固定资产-构筑物及其他辅助设施"/>
    <hyperlink ref="B10" location="管道沟槽!B1" display="固定资产-管道及沟槽"/>
    <hyperlink ref="B14" location="机器设备!B1" display="固定资产-非网络类"/>
    <hyperlink ref="B15" location="车辆!B1" display="固定资产-蓄电池"/>
    <hyperlink ref="B16" location="电子设备!B1" display="报废终端"/>
    <hyperlink ref="B19" location="土地!B1" display="土地"/>
  </hyperlink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$A1:$XFD1048576"/>
    </sheetView>
  </sheetViews>
  <sheetFormatPr defaultColWidth="8.1" defaultRowHeight="14.25"/>
  <cols>
    <col min="1" max="1" width="7.09166666666667" style="67" customWidth="1"/>
    <col min="2" max="2" width="27.3416666666667" style="67" customWidth="1"/>
    <col min="3" max="3" width="13.4" style="67" customWidth="1"/>
    <col min="4" max="4" width="10.0166666666667" style="67" customWidth="1"/>
    <col min="5" max="5" width="6.1" style="67" customWidth="1"/>
    <col min="6" max="6" width="8.9" style="67" customWidth="1"/>
    <col min="7" max="7" width="13.5" style="67" customWidth="1"/>
    <col min="8" max="8" width="11.25" style="67" customWidth="1"/>
    <col min="9" max="9" width="7.31666666666667" style="67" customWidth="1"/>
    <col min="10" max="10" width="8.1" style="67" customWidth="1"/>
    <col min="11" max="256" width="8.1" style="67"/>
    <col min="257" max="257" width="7.09166666666667" style="67" customWidth="1"/>
    <col min="258" max="258" width="24.975" style="67" customWidth="1"/>
    <col min="259" max="262" width="11.7" style="67" customWidth="1"/>
    <col min="263" max="264" width="9.56666666666667" style="67" customWidth="1"/>
    <col min="265" max="265" width="6.3" style="67" customWidth="1"/>
    <col min="266" max="266" width="6.525" style="67" customWidth="1"/>
    <col min="267" max="512" width="8.1" style="67"/>
    <col min="513" max="513" width="7.09166666666667" style="67" customWidth="1"/>
    <col min="514" max="514" width="24.975" style="67" customWidth="1"/>
    <col min="515" max="518" width="11.7" style="67" customWidth="1"/>
    <col min="519" max="520" width="9.56666666666667" style="67" customWidth="1"/>
    <col min="521" max="521" width="6.3" style="67" customWidth="1"/>
    <col min="522" max="522" width="6.525" style="67" customWidth="1"/>
    <col min="523" max="768" width="8.1" style="67"/>
    <col min="769" max="769" width="7.09166666666667" style="67" customWidth="1"/>
    <col min="770" max="770" width="24.975" style="67" customWidth="1"/>
    <col min="771" max="774" width="11.7" style="67" customWidth="1"/>
    <col min="775" max="776" width="9.56666666666667" style="67" customWidth="1"/>
    <col min="777" max="777" width="6.3" style="67" customWidth="1"/>
    <col min="778" max="778" width="6.525" style="67" customWidth="1"/>
    <col min="779" max="1024" width="8.1" style="67"/>
    <col min="1025" max="1025" width="7.09166666666667" style="67" customWidth="1"/>
    <col min="1026" max="1026" width="24.975" style="67" customWidth="1"/>
    <col min="1027" max="1030" width="11.7" style="67" customWidth="1"/>
    <col min="1031" max="1032" width="9.56666666666667" style="67" customWidth="1"/>
    <col min="1033" max="1033" width="6.3" style="67" customWidth="1"/>
    <col min="1034" max="1034" width="6.525" style="67" customWidth="1"/>
    <col min="1035" max="1280" width="8.1" style="67"/>
    <col min="1281" max="1281" width="7.09166666666667" style="67" customWidth="1"/>
    <col min="1282" max="1282" width="24.975" style="67" customWidth="1"/>
    <col min="1283" max="1286" width="11.7" style="67" customWidth="1"/>
    <col min="1287" max="1288" width="9.56666666666667" style="67" customWidth="1"/>
    <col min="1289" max="1289" width="6.3" style="67" customWidth="1"/>
    <col min="1290" max="1290" width="6.525" style="67" customWidth="1"/>
    <col min="1291" max="1536" width="8.1" style="67"/>
    <col min="1537" max="1537" width="7.09166666666667" style="67" customWidth="1"/>
    <col min="1538" max="1538" width="24.975" style="67" customWidth="1"/>
    <col min="1539" max="1542" width="11.7" style="67" customWidth="1"/>
    <col min="1543" max="1544" width="9.56666666666667" style="67" customWidth="1"/>
    <col min="1545" max="1545" width="6.3" style="67" customWidth="1"/>
    <col min="1546" max="1546" width="6.525" style="67" customWidth="1"/>
    <col min="1547" max="1792" width="8.1" style="67"/>
    <col min="1793" max="1793" width="7.09166666666667" style="67" customWidth="1"/>
    <col min="1794" max="1794" width="24.975" style="67" customWidth="1"/>
    <col min="1795" max="1798" width="11.7" style="67" customWidth="1"/>
    <col min="1799" max="1800" width="9.56666666666667" style="67" customWidth="1"/>
    <col min="1801" max="1801" width="6.3" style="67" customWidth="1"/>
    <col min="1802" max="1802" width="6.525" style="67" customWidth="1"/>
    <col min="1803" max="2048" width="8.1" style="67"/>
    <col min="2049" max="2049" width="7.09166666666667" style="67" customWidth="1"/>
    <col min="2050" max="2050" width="24.975" style="67" customWidth="1"/>
    <col min="2051" max="2054" width="11.7" style="67" customWidth="1"/>
    <col min="2055" max="2056" width="9.56666666666667" style="67" customWidth="1"/>
    <col min="2057" max="2057" width="6.3" style="67" customWidth="1"/>
    <col min="2058" max="2058" width="6.525" style="67" customWidth="1"/>
    <col min="2059" max="2304" width="8.1" style="67"/>
    <col min="2305" max="2305" width="7.09166666666667" style="67" customWidth="1"/>
    <col min="2306" max="2306" width="24.975" style="67" customWidth="1"/>
    <col min="2307" max="2310" width="11.7" style="67" customWidth="1"/>
    <col min="2311" max="2312" width="9.56666666666667" style="67" customWidth="1"/>
    <col min="2313" max="2313" width="6.3" style="67" customWidth="1"/>
    <col min="2314" max="2314" width="6.525" style="67" customWidth="1"/>
    <col min="2315" max="2560" width="8.1" style="67"/>
    <col min="2561" max="2561" width="7.09166666666667" style="67" customWidth="1"/>
    <col min="2562" max="2562" width="24.975" style="67" customWidth="1"/>
    <col min="2563" max="2566" width="11.7" style="67" customWidth="1"/>
    <col min="2567" max="2568" width="9.56666666666667" style="67" customWidth="1"/>
    <col min="2569" max="2569" width="6.3" style="67" customWidth="1"/>
    <col min="2570" max="2570" width="6.525" style="67" customWidth="1"/>
    <col min="2571" max="2816" width="8.1" style="67"/>
    <col min="2817" max="2817" width="7.09166666666667" style="67" customWidth="1"/>
    <col min="2818" max="2818" width="24.975" style="67" customWidth="1"/>
    <col min="2819" max="2822" width="11.7" style="67" customWidth="1"/>
    <col min="2823" max="2824" width="9.56666666666667" style="67" customWidth="1"/>
    <col min="2825" max="2825" width="6.3" style="67" customWidth="1"/>
    <col min="2826" max="2826" width="6.525" style="67" customWidth="1"/>
    <col min="2827" max="3072" width="8.1" style="67"/>
    <col min="3073" max="3073" width="7.09166666666667" style="67" customWidth="1"/>
    <col min="3074" max="3074" width="24.975" style="67" customWidth="1"/>
    <col min="3075" max="3078" width="11.7" style="67" customWidth="1"/>
    <col min="3079" max="3080" width="9.56666666666667" style="67" customWidth="1"/>
    <col min="3081" max="3081" width="6.3" style="67" customWidth="1"/>
    <col min="3082" max="3082" width="6.525" style="67" customWidth="1"/>
    <col min="3083" max="3328" width="8.1" style="67"/>
    <col min="3329" max="3329" width="7.09166666666667" style="67" customWidth="1"/>
    <col min="3330" max="3330" width="24.975" style="67" customWidth="1"/>
    <col min="3331" max="3334" width="11.7" style="67" customWidth="1"/>
    <col min="3335" max="3336" width="9.56666666666667" style="67" customWidth="1"/>
    <col min="3337" max="3337" width="6.3" style="67" customWidth="1"/>
    <col min="3338" max="3338" width="6.525" style="67" customWidth="1"/>
    <col min="3339" max="3584" width="8.1" style="67"/>
    <col min="3585" max="3585" width="7.09166666666667" style="67" customWidth="1"/>
    <col min="3586" max="3586" width="24.975" style="67" customWidth="1"/>
    <col min="3587" max="3590" width="11.7" style="67" customWidth="1"/>
    <col min="3591" max="3592" width="9.56666666666667" style="67" customWidth="1"/>
    <col min="3593" max="3593" width="6.3" style="67" customWidth="1"/>
    <col min="3594" max="3594" width="6.525" style="67" customWidth="1"/>
    <col min="3595" max="3840" width="8.1" style="67"/>
    <col min="3841" max="3841" width="7.09166666666667" style="67" customWidth="1"/>
    <col min="3842" max="3842" width="24.975" style="67" customWidth="1"/>
    <col min="3843" max="3846" width="11.7" style="67" customWidth="1"/>
    <col min="3847" max="3848" width="9.56666666666667" style="67" customWidth="1"/>
    <col min="3849" max="3849" width="6.3" style="67" customWidth="1"/>
    <col min="3850" max="3850" width="6.525" style="67" customWidth="1"/>
    <col min="3851" max="4096" width="8.1" style="67"/>
    <col min="4097" max="4097" width="7.09166666666667" style="67" customWidth="1"/>
    <col min="4098" max="4098" width="24.975" style="67" customWidth="1"/>
    <col min="4099" max="4102" width="11.7" style="67" customWidth="1"/>
    <col min="4103" max="4104" width="9.56666666666667" style="67" customWidth="1"/>
    <col min="4105" max="4105" width="6.3" style="67" customWidth="1"/>
    <col min="4106" max="4106" width="6.525" style="67" customWidth="1"/>
    <col min="4107" max="4352" width="8.1" style="67"/>
    <col min="4353" max="4353" width="7.09166666666667" style="67" customWidth="1"/>
    <col min="4354" max="4354" width="24.975" style="67" customWidth="1"/>
    <col min="4355" max="4358" width="11.7" style="67" customWidth="1"/>
    <col min="4359" max="4360" width="9.56666666666667" style="67" customWidth="1"/>
    <col min="4361" max="4361" width="6.3" style="67" customWidth="1"/>
    <col min="4362" max="4362" width="6.525" style="67" customWidth="1"/>
    <col min="4363" max="4608" width="8.1" style="67"/>
    <col min="4609" max="4609" width="7.09166666666667" style="67" customWidth="1"/>
    <col min="4610" max="4610" width="24.975" style="67" customWidth="1"/>
    <col min="4611" max="4614" width="11.7" style="67" customWidth="1"/>
    <col min="4615" max="4616" width="9.56666666666667" style="67" customWidth="1"/>
    <col min="4617" max="4617" width="6.3" style="67" customWidth="1"/>
    <col min="4618" max="4618" width="6.525" style="67" customWidth="1"/>
    <col min="4619" max="4864" width="8.1" style="67"/>
    <col min="4865" max="4865" width="7.09166666666667" style="67" customWidth="1"/>
    <col min="4866" max="4866" width="24.975" style="67" customWidth="1"/>
    <col min="4867" max="4870" width="11.7" style="67" customWidth="1"/>
    <col min="4871" max="4872" width="9.56666666666667" style="67" customWidth="1"/>
    <col min="4873" max="4873" width="6.3" style="67" customWidth="1"/>
    <col min="4874" max="4874" width="6.525" style="67" customWidth="1"/>
    <col min="4875" max="5120" width="8.1" style="67"/>
    <col min="5121" max="5121" width="7.09166666666667" style="67" customWidth="1"/>
    <col min="5122" max="5122" width="24.975" style="67" customWidth="1"/>
    <col min="5123" max="5126" width="11.7" style="67" customWidth="1"/>
    <col min="5127" max="5128" width="9.56666666666667" style="67" customWidth="1"/>
    <col min="5129" max="5129" width="6.3" style="67" customWidth="1"/>
    <col min="5130" max="5130" width="6.525" style="67" customWidth="1"/>
    <col min="5131" max="5376" width="8.1" style="67"/>
    <col min="5377" max="5377" width="7.09166666666667" style="67" customWidth="1"/>
    <col min="5378" max="5378" width="24.975" style="67" customWidth="1"/>
    <col min="5379" max="5382" width="11.7" style="67" customWidth="1"/>
    <col min="5383" max="5384" width="9.56666666666667" style="67" customWidth="1"/>
    <col min="5385" max="5385" width="6.3" style="67" customWidth="1"/>
    <col min="5386" max="5386" width="6.525" style="67" customWidth="1"/>
    <col min="5387" max="5632" width="8.1" style="67"/>
    <col min="5633" max="5633" width="7.09166666666667" style="67" customWidth="1"/>
    <col min="5634" max="5634" width="24.975" style="67" customWidth="1"/>
    <col min="5635" max="5638" width="11.7" style="67" customWidth="1"/>
    <col min="5639" max="5640" width="9.56666666666667" style="67" customWidth="1"/>
    <col min="5641" max="5641" width="6.3" style="67" customWidth="1"/>
    <col min="5642" max="5642" width="6.525" style="67" customWidth="1"/>
    <col min="5643" max="5888" width="8.1" style="67"/>
    <col min="5889" max="5889" width="7.09166666666667" style="67" customWidth="1"/>
    <col min="5890" max="5890" width="24.975" style="67" customWidth="1"/>
    <col min="5891" max="5894" width="11.7" style="67" customWidth="1"/>
    <col min="5895" max="5896" width="9.56666666666667" style="67" customWidth="1"/>
    <col min="5897" max="5897" width="6.3" style="67" customWidth="1"/>
    <col min="5898" max="5898" width="6.525" style="67" customWidth="1"/>
    <col min="5899" max="6144" width="8.1" style="67"/>
    <col min="6145" max="6145" width="7.09166666666667" style="67" customWidth="1"/>
    <col min="6146" max="6146" width="24.975" style="67" customWidth="1"/>
    <col min="6147" max="6150" width="11.7" style="67" customWidth="1"/>
    <col min="6151" max="6152" width="9.56666666666667" style="67" customWidth="1"/>
    <col min="6153" max="6153" width="6.3" style="67" customWidth="1"/>
    <col min="6154" max="6154" width="6.525" style="67" customWidth="1"/>
    <col min="6155" max="6400" width="8.1" style="67"/>
    <col min="6401" max="6401" width="7.09166666666667" style="67" customWidth="1"/>
    <col min="6402" max="6402" width="24.975" style="67" customWidth="1"/>
    <col min="6403" max="6406" width="11.7" style="67" customWidth="1"/>
    <col min="6407" max="6408" width="9.56666666666667" style="67" customWidth="1"/>
    <col min="6409" max="6409" width="6.3" style="67" customWidth="1"/>
    <col min="6410" max="6410" width="6.525" style="67" customWidth="1"/>
    <col min="6411" max="6656" width="8.1" style="67"/>
    <col min="6657" max="6657" width="7.09166666666667" style="67" customWidth="1"/>
    <col min="6658" max="6658" width="24.975" style="67" customWidth="1"/>
    <col min="6659" max="6662" width="11.7" style="67" customWidth="1"/>
    <col min="6663" max="6664" width="9.56666666666667" style="67" customWidth="1"/>
    <col min="6665" max="6665" width="6.3" style="67" customWidth="1"/>
    <col min="6666" max="6666" width="6.525" style="67" customWidth="1"/>
    <col min="6667" max="6912" width="8.1" style="67"/>
    <col min="6913" max="6913" width="7.09166666666667" style="67" customWidth="1"/>
    <col min="6914" max="6914" width="24.975" style="67" customWidth="1"/>
    <col min="6915" max="6918" width="11.7" style="67" customWidth="1"/>
    <col min="6919" max="6920" width="9.56666666666667" style="67" customWidth="1"/>
    <col min="6921" max="6921" width="6.3" style="67" customWidth="1"/>
    <col min="6922" max="6922" width="6.525" style="67" customWidth="1"/>
    <col min="6923" max="7168" width="8.1" style="67"/>
    <col min="7169" max="7169" width="7.09166666666667" style="67" customWidth="1"/>
    <col min="7170" max="7170" width="24.975" style="67" customWidth="1"/>
    <col min="7171" max="7174" width="11.7" style="67" customWidth="1"/>
    <col min="7175" max="7176" width="9.56666666666667" style="67" customWidth="1"/>
    <col min="7177" max="7177" width="6.3" style="67" customWidth="1"/>
    <col min="7178" max="7178" width="6.525" style="67" customWidth="1"/>
    <col min="7179" max="7424" width="8.1" style="67"/>
    <col min="7425" max="7425" width="7.09166666666667" style="67" customWidth="1"/>
    <col min="7426" max="7426" width="24.975" style="67" customWidth="1"/>
    <col min="7427" max="7430" width="11.7" style="67" customWidth="1"/>
    <col min="7431" max="7432" width="9.56666666666667" style="67" customWidth="1"/>
    <col min="7433" max="7433" width="6.3" style="67" customWidth="1"/>
    <col min="7434" max="7434" width="6.525" style="67" customWidth="1"/>
    <col min="7435" max="7680" width="8.1" style="67"/>
    <col min="7681" max="7681" width="7.09166666666667" style="67" customWidth="1"/>
    <col min="7682" max="7682" width="24.975" style="67" customWidth="1"/>
    <col min="7683" max="7686" width="11.7" style="67" customWidth="1"/>
    <col min="7687" max="7688" width="9.56666666666667" style="67" customWidth="1"/>
    <col min="7689" max="7689" width="6.3" style="67" customWidth="1"/>
    <col min="7690" max="7690" width="6.525" style="67" customWidth="1"/>
    <col min="7691" max="7936" width="8.1" style="67"/>
    <col min="7937" max="7937" width="7.09166666666667" style="67" customWidth="1"/>
    <col min="7938" max="7938" width="24.975" style="67" customWidth="1"/>
    <col min="7939" max="7942" width="11.7" style="67" customWidth="1"/>
    <col min="7943" max="7944" width="9.56666666666667" style="67" customWidth="1"/>
    <col min="7945" max="7945" width="6.3" style="67" customWidth="1"/>
    <col min="7946" max="7946" width="6.525" style="67" customWidth="1"/>
    <col min="7947" max="8192" width="8.1" style="67"/>
    <col min="8193" max="8193" width="7.09166666666667" style="67" customWidth="1"/>
    <col min="8194" max="8194" width="24.975" style="67" customWidth="1"/>
    <col min="8195" max="8198" width="11.7" style="67" customWidth="1"/>
    <col min="8199" max="8200" width="9.56666666666667" style="67" customWidth="1"/>
    <col min="8201" max="8201" width="6.3" style="67" customWidth="1"/>
    <col min="8202" max="8202" width="6.525" style="67" customWidth="1"/>
    <col min="8203" max="8448" width="8.1" style="67"/>
    <col min="8449" max="8449" width="7.09166666666667" style="67" customWidth="1"/>
    <col min="8450" max="8450" width="24.975" style="67" customWidth="1"/>
    <col min="8451" max="8454" width="11.7" style="67" customWidth="1"/>
    <col min="8455" max="8456" width="9.56666666666667" style="67" customWidth="1"/>
    <col min="8457" max="8457" width="6.3" style="67" customWidth="1"/>
    <col min="8458" max="8458" width="6.525" style="67" customWidth="1"/>
    <col min="8459" max="8704" width="8.1" style="67"/>
    <col min="8705" max="8705" width="7.09166666666667" style="67" customWidth="1"/>
    <col min="8706" max="8706" width="24.975" style="67" customWidth="1"/>
    <col min="8707" max="8710" width="11.7" style="67" customWidth="1"/>
    <col min="8711" max="8712" width="9.56666666666667" style="67" customWidth="1"/>
    <col min="8713" max="8713" width="6.3" style="67" customWidth="1"/>
    <col min="8714" max="8714" width="6.525" style="67" customWidth="1"/>
    <col min="8715" max="8960" width="8.1" style="67"/>
    <col min="8961" max="8961" width="7.09166666666667" style="67" customWidth="1"/>
    <col min="8962" max="8962" width="24.975" style="67" customWidth="1"/>
    <col min="8963" max="8966" width="11.7" style="67" customWidth="1"/>
    <col min="8967" max="8968" width="9.56666666666667" style="67" customWidth="1"/>
    <col min="8969" max="8969" width="6.3" style="67" customWidth="1"/>
    <col min="8970" max="8970" width="6.525" style="67" customWidth="1"/>
    <col min="8971" max="9216" width="8.1" style="67"/>
    <col min="9217" max="9217" width="7.09166666666667" style="67" customWidth="1"/>
    <col min="9218" max="9218" width="24.975" style="67" customWidth="1"/>
    <col min="9219" max="9222" width="11.7" style="67" customWidth="1"/>
    <col min="9223" max="9224" width="9.56666666666667" style="67" customWidth="1"/>
    <col min="9225" max="9225" width="6.3" style="67" customWidth="1"/>
    <col min="9226" max="9226" width="6.525" style="67" customWidth="1"/>
    <col min="9227" max="9472" width="8.1" style="67"/>
    <col min="9473" max="9473" width="7.09166666666667" style="67" customWidth="1"/>
    <col min="9474" max="9474" width="24.975" style="67" customWidth="1"/>
    <col min="9475" max="9478" width="11.7" style="67" customWidth="1"/>
    <col min="9479" max="9480" width="9.56666666666667" style="67" customWidth="1"/>
    <col min="9481" max="9481" width="6.3" style="67" customWidth="1"/>
    <col min="9482" max="9482" width="6.525" style="67" customWidth="1"/>
    <col min="9483" max="9728" width="8.1" style="67"/>
    <col min="9729" max="9729" width="7.09166666666667" style="67" customWidth="1"/>
    <col min="9730" max="9730" width="24.975" style="67" customWidth="1"/>
    <col min="9731" max="9734" width="11.7" style="67" customWidth="1"/>
    <col min="9735" max="9736" width="9.56666666666667" style="67" customWidth="1"/>
    <col min="9737" max="9737" width="6.3" style="67" customWidth="1"/>
    <col min="9738" max="9738" width="6.525" style="67" customWidth="1"/>
    <col min="9739" max="9984" width="8.1" style="67"/>
    <col min="9985" max="9985" width="7.09166666666667" style="67" customWidth="1"/>
    <col min="9986" max="9986" width="24.975" style="67" customWidth="1"/>
    <col min="9987" max="9990" width="11.7" style="67" customWidth="1"/>
    <col min="9991" max="9992" width="9.56666666666667" style="67" customWidth="1"/>
    <col min="9993" max="9993" width="6.3" style="67" customWidth="1"/>
    <col min="9994" max="9994" width="6.525" style="67" customWidth="1"/>
    <col min="9995" max="10240" width="8.1" style="67"/>
    <col min="10241" max="10241" width="7.09166666666667" style="67" customWidth="1"/>
    <col min="10242" max="10242" width="24.975" style="67" customWidth="1"/>
    <col min="10243" max="10246" width="11.7" style="67" customWidth="1"/>
    <col min="10247" max="10248" width="9.56666666666667" style="67" customWidth="1"/>
    <col min="10249" max="10249" width="6.3" style="67" customWidth="1"/>
    <col min="10250" max="10250" width="6.525" style="67" customWidth="1"/>
    <col min="10251" max="10496" width="8.1" style="67"/>
    <col min="10497" max="10497" width="7.09166666666667" style="67" customWidth="1"/>
    <col min="10498" max="10498" width="24.975" style="67" customWidth="1"/>
    <col min="10499" max="10502" width="11.7" style="67" customWidth="1"/>
    <col min="10503" max="10504" width="9.56666666666667" style="67" customWidth="1"/>
    <col min="10505" max="10505" width="6.3" style="67" customWidth="1"/>
    <col min="10506" max="10506" width="6.525" style="67" customWidth="1"/>
    <col min="10507" max="10752" width="8.1" style="67"/>
    <col min="10753" max="10753" width="7.09166666666667" style="67" customWidth="1"/>
    <col min="10754" max="10754" width="24.975" style="67" customWidth="1"/>
    <col min="10755" max="10758" width="11.7" style="67" customWidth="1"/>
    <col min="10759" max="10760" width="9.56666666666667" style="67" customWidth="1"/>
    <col min="10761" max="10761" width="6.3" style="67" customWidth="1"/>
    <col min="10762" max="10762" width="6.525" style="67" customWidth="1"/>
    <col min="10763" max="11008" width="8.1" style="67"/>
    <col min="11009" max="11009" width="7.09166666666667" style="67" customWidth="1"/>
    <col min="11010" max="11010" width="24.975" style="67" customWidth="1"/>
    <col min="11011" max="11014" width="11.7" style="67" customWidth="1"/>
    <col min="11015" max="11016" width="9.56666666666667" style="67" customWidth="1"/>
    <col min="11017" max="11017" width="6.3" style="67" customWidth="1"/>
    <col min="11018" max="11018" width="6.525" style="67" customWidth="1"/>
    <col min="11019" max="11264" width="8.1" style="67"/>
    <col min="11265" max="11265" width="7.09166666666667" style="67" customWidth="1"/>
    <col min="11266" max="11266" width="24.975" style="67" customWidth="1"/>
    <col min="11267" max="11270" width="11.7" style="67" customWidth="1"/>
    <col min="11271" max="11272" width="9.56666666666667" style="67" customWidth="1"/>
    <col min="11273" max="11273" width="6.3" style="67" customWidth="1"/>
    <col min="11274" max="11274" width="6.525" style="67" customWidth="1"/>
    <col min="11275" max="11520" width="8.1" style="67"/>
    <col min="11521" max="11521" width="7.09166666666667" style="67" customWidth="1"/>
    <col min="11522" max="11522" width="24.975" style="67" customWidth="1"/>
    <col min="11523" max="11526" width="11.7" style="67" customWidth="1"/>
    <col min="11527" max="11528" width="9.56666666666667" style="67" customWidth="1"/>
    <col min="11529" max="11529" width="6.3" style="67" customWidth="1"/>
    <col min="11530" max="11530" width="6.525" style="67" customWidth="1"/>
    <col min="11531" max="11776" width="8.1" style="67"/>
    <col min="11777" max="11777" width="7.09166666666667" style="67" customWidth="1"/>
    <col min="11778" max="11778" width="24.975" style="67" customWidth="1"/>
    <col min="11779" max="11782" width="11.7" style="67" customWidth="1"/>
    <col min="11783" max="11784" width="9.56666666666667" style="67" customWidth="1"/>
    <col min="11785" max="11785" width="6.3" style="67" customWidth="1"/>
    <col min="11786" max="11786" width="6.525" style="67" customWidth="1"/>
    <col min="11787" max="12032" width="8.1" style="67"/>
    <col min="12033" max="12033" width="7.09166666666667" style="67" customWidth="1"/>
    <col min="12034" max="12034" width="24.975" style="67" customWidth="1"/>
    <col min="12035" max="12038" width="11.7" style="67" customWidth="1"/>
    <col min="12039" max="12040" width="9.56666666666667" style="67" customWidth="1"/>
    <col min="12041" max="12041" width="6.3" style="67" customWidth="1"/>
    <col min="12042" max="12042" width="6.525" style="67" customWidth="1"/>
    <col min="12043" max="12288" width="8.1" style="67"/>
    <col min="12289" max="12289" width="7.09166666666667" style="67" customWidth="1"/>
    <col min="12290" max="12290" width="24.975" style="67" customWidth="1"/>
    <col min="12291" max="12294" width="11.7" style="67" customWidth="1"/>
    <col min="12295" max="12296" width="9.56666666666667" style="67" customWidth="1"/>
    <col min="12297" max="12297" width="6.3" style="67" customWidth="1"/>
    <col min="12298" max="12298" width="6.525" style="67" customWidth="1"/>
    <col min="12299" max="12544" width="8.1" style="67"/>
    <col min="12545" max="12545" width="7.09166666666667" style="67" customWidth="1"/>
    <col min="12546" max="12546" width="24.975" style="67" customWidth="1"/>
    <col min="12547" max="12550" width="11.7" style="67" customWidth="1"/>
    <col min="12551" max="12552" width="9.56666666666667" style="67" customWidth="1"/>
    <col min="12553" max="12553" width="6.3" style="67" customWidth="1"/>
    <col min="12554" max="12554" width="6.525" style="67" customWidth="1"/>
    <col min="12555" max="12800" width="8.1" style="67"/>
    <col min="12801" max="12801" width="7.09166666666667" style="67" customWidth="1"/>
    <col min="12802" max="12802" width="24.975" style="67" customWidth="1"/>
    <col min="12803" max="12806" width="11.7" style="67" customWidth="1"/>
    <col min="12807" max="12808" width="9.56666666666667" style="67" customWidth="1"/>
    <col min="12809" max="12809" width="6.3" style="67" customWidth="1"/>
    <col min="12810" max="12810" width="6.525" style="67" customWidth="1"/>
    <col min="12811" max="13056" width="8.1" style="67"/>
    <col min="13057" max="13057" width="7.09166666666667" style="67" customWidth="1"/>
    <col min="13058" max="13058" width="24.975" style="67" customWidth="1"/>
    <col min="13059" max="13062" width="11.7" style="67" customWidth="1"/>
    <col min="13063" max="13064" width="9.56666666666667" style="67" customWidth="1"/>
    <col min="13065" max="13065" width="6.3" style="67" customWidth="1"/>
    <col min="13066" max="13066" width="6.525" style="67" customWidth="1"/>
    <col min="13067" max="13312" width="8.1" style="67"/>
    <col min="13313" max="13313" width="7.09166666666667" style="67" customWidth="1"/>
    <col min="13314" max="13314" width="24.975" style="67" customWidth="1"/>
    <col min="13315" max="13318" width="11.7" style="67" customWidth="1"/>
    <col min="13319" max="13320" width="9.56666666666667" style="67" customWidth="1"/>
    <col min="13321" max="13321" width="6.3" style="67" customWidth="1"/>
    <col min="13322" max="13322" width="6.525" style="67" customWidth="1"/>
    <col min="13323" max="13568" width="8.1" style="67"/>
    <col min="13569" max="13569" width="7.09166666666667" style="67" customWidth="1"/>
    <col min="13570" max="13570" width="24.975" style="67" customWidth="1"/>
    <col min="13571" max="13574" width="11.7" style="67" customWidth="1"/>
    <col min="13575" max="13576" width="9.56666666666667" style="67" customWidth="1"/>
    <col min="13577" max="13577" width="6.3" style="67" customWidth="1"/>
    <col min="13578" max="13578" width="6.525" style="67" customWidth="1"/>
    <col min="13579" max="13824" width="8.1" style="67"/>
    <col min="13825" max="13825" width="7.09166666666667" style="67" customWidth="1"/>
    <col min="13826" max="13826" width="24.975" style="67" customWidth="1"/>
    <col min="13827" max="13830" width="11.7" style="67" customWidth="1"/>
    <col min="13831" max="13832" width="9.56666666666667" style="67" customWidth="1"/>
    <col min="13833" max="13833" width="6.3" style="67" customWidth="1"/>
    <col min="13834" max="13834" width="6.525" style="67" customWidth="1"/>
    <col min="13835" max="14080" width="8.1" style="67"/>
    <col min="14081" max="14081" width="7.09166666666667" style="67" customWidth="1"/>
    <col min="14082" max="14082" width="24.975" style="67" customWidth="1"/>
    <col min="14083" max="14086" width="11.7" style="67" customWidth="1"/>
    <col min="14087" max="14088" width="9.56666666666667" style="67" customWidth="1"/>
    <col min="14089" max="14089" width="6.3" style="67" customWidth="1"/>
    <col min="14090" max="14090" width="6.525" style="67" customWidth="1"/>
    <col min="14091" max="14336" width="8.1" style="67"/>
    <col min="14337" max="14337" width="7.09166666666667" style="67" customWidth="1"/>
    <col min="14338" max="14338" width="24.975" style="67" customWidth="1"/>
    <col min="14339" max="14342" width="11.7" style="67" customWidth="1"/>
    <col min="14343" max="14344" width="9.56666666666667" style="67" customWidth="1"/>
    <col min="14345" max="14345" width="6.3" style="67" customWidth="1"/>
    <col min="14346" max="14346" width="6.525" style="67" customWidth="1"/>
    <col min="14347" max="14592" width="8.1" style="67"/>
    <col min="14593" max="14593" width="7.09166666666667" style="67" customWidth="1"/>
    <col min="14594" max="14594" width="24.975" style="67" customWidth="1"/>
    <col min="14595" max="14598" width="11.7" style="67" customWidth="1"/>
    <col min="14599" max="14600" width="9.56666666666667" style="67" customWidth="1"/>
    <col min="14601" max="14601" width="6.3" style="67" customWidth="1"/>
    <col min="14602" max="14602" width="6.525" style="67" customWidth="1"/>
    <col min="14603" max="14848" width="8.1" style="67"/>
    <col min="14849" max="14849" width="7.09166666666667" style="67" customWidth="1"/>
    <col min="14850" max="14850" width="24.975" style="67" customWidth="1"/>
    <col min="14851" max="14854" width="11.7" style="67" customWidth="1"/>
    <col min="14855" max="14856" width="9.56666666666667" style="67" customWidth="1"/>
    <col min="14857" max="14857" width="6.3" style="67" customWidth="1"/>
    <col min="14858" max="14858" width="6.525" style="67" customWidth="1"/>
    <col min="14859" max="15104" width="8.1" style="67"/>
    <col min="15105" max="15105" width="7.09166666666667" style="67" customWidth="1"/>
    <col min="15106" max="15106" width="24.975" style="67" customWidth="1"/>
    <col min="15107" max="15110" width="11.7" style="67" customWidth="1"/>
    <col min="15111" max="15112" width="9.56666666666667" style="67" customWidth="1"/>
    <col min="15113" max="15113" width="6.3" style="67" customWidth="1"/>
    <col min="15114" max="15114" width="6.525" style="67" customWidth="1"/>
    <col min="15115" max="15360" width="8.1" style="67"/>
    <col min="15361" max="15361" width="7.09166666666667" style="67" customWidth="1"/>
    <col min="15362" max="15362" width="24.975" style="67" customWidth="1"/>
    <col min="15363" max="15366" width="11.7" style="67" customWidth="1"/>
    <col min="15367" max="15368" width="9.56666666666667" style="67" customWidth="1"/>
    <col min="15369" max="15369" width="6.3" style="67" customWidth="1"/>
    <col min="15370" max="15370" width="6.525" style="67" customWidth="1"/>
    <col min="15371" max="15616" width="8.1" style="67"/>
    <col min="15617" max="15617" width="7.09166666666667" style="67" customWidth="1"/>
    <col min="15618" max="15618" width="24.975" style="67" customWidth="1"/>
    <col min="15619" max="15622" width="11.7" style="67" customWidth="1"/>
    <col min="15623" max="15624" width="9.56666666666667" style="67" customWidth="1"/>
    <col min="15625" max="15625" width="6.3" style="67" customWidth="1"/>
    <col min="15626" max="15626" width="6.525" style="67" customWidth="1"/>
    <col min="15627" max="15872" width="8.1" style="67"/>
    <col min="15873" max="15873" width="7.09166666666667" style="67" customWidth="1"/>
    <col min="15874" max="15874" width="24.975" style="67" customWidth="1"/>
    <col min="15875" max="15878" width="11.7" style="67" customWidth="1"/>
    <col min="15879" max="15880" width="9.56666666666667" style="67" customWidth="1"/>
    <col min="15881" max="15881" width="6.3" style="67" customWidth="1"/>
    <col min="15882" max="15882" width="6.525" style="67" customWidth="1"/>
    <col min="15883" max="16128" width="8.1" style="67"/>
    <col min="16129" max="16129" width="7.09166666666667" style="67" customWidth="1"/>
    <col min="16130" max="16130" width="24.975" style="67" customWidth="1"/>
    <col min="16131" max="16134" width="11.7" style="67" customWidth="1"/>
    <col min="16135" max="16136" width="9.56666666666667" style="67" customWidth="1"/>
    <col min="16137" max="16137" width="6.3" style="67" customWidth="1"/>
    <col min="16138" max="16138" width="6.525" style="67" customWidth="1"/>
    <col min="16139" max="16384" width="8.1" style="67"/>
  </cols>
  <sheetData>
    <row r="1" s="67" customFormat="1" spans="1:10">
      <c r="A1" s="68"/>
      <c r="B1" s="68"/>
      <c r="C1" s="69"/>
      <c r="D1" s="69"/>
      <c r="E1" s="69"/>
      <c r="F1" s="69"/>
      <c r="G1" s="69"/>
      <c r="H1" s="69"/>
      <c r="I1" s="69"/>
      <c r="J1" s="69"/>
    </row>
    <row r="2" s="67" customFormat="1" ht="25.5" spans="1:1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</row>
    <row r="3" s="67" customFormat="1" spans="1:10">
      <c r="A3" s="71" t="str">
        <f>非网络类!A2</f>
        <v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v>
      </c>
      <c r="B3" s="71"/>
      <c r="C3" s="71"/>
      <c r="D3" s="71"/>
      <c r="E3" s="72"/>
      <c r="F3" s="72"/>
      <c r="G3" s="72"/>
      <c r="H3" s="72"/>
      <c r="I3" s="72"/>
      <c r="J3" s="72"/>
    </row>
    <row r="4" s="67" customFormat="1" spans="1:10">
      <c r="A4" s="73" t="e">
        <f>#REF!</f>
        <v>#REF!</v>
      </c>
      <c r="B4" s="74"/>
      <c r="C4" s="74"/>
      <c r="D4" s="74"/>
      <c r="E4" s="74"/>
      <c r="F4" s="74"/>
      <c r="G4" s="74"/>
      <c r="H4" s="74"/>
      <c r="I4" s="74"/>
      <c r="J4" s="90" t="s">
        <v>26</v>
      </c>
    </row>
    <row r="5" s="67" customFormat="1" spans="1:10">
      <c r="A5" s="75" t="s">
        <v>27</v>
      </c>
      <c r="B5" s="75" t="s">
        <v>28</v>
      </c>
      <c r="C5" s="76" t="s">
        <v>29</v>
      </c>
      <c r="D5" s="77"/>
      <c r="E5" s="75" t="s">
        <v>30</v>
      </c>
      <c r="F5" s="75"/>
      <c r="G5" s="75" t="s">
        <v>31</v>
      </c>
      <c r="H5" s="75"/>
      <c r="I5" s="75" t="s">
        <v>32</v>
      </c>
      <c r="J5" s="75"/>
    </row>
    <row r="6" s="67" customFormat="1" spans="1:10">
      <c r="A6" s="75"/>
      <c r="B6" s="75"/>
      <c r="C6" s="77" t="s">
        <v>33</v>
      </c>
      <c r="D6" s="75" t="s">
        <v>34</v>
      </c>
      <c r="E6" s="75" t="s">
        <v>33</v>
      </c>
      <c r="F6" s="75" t="s">
        <v>34</v>
      </c>
      <c r="G6" s="75" t="s">
        <v>33</v>
      </c>
      <c r="H6" s="75" t="s">
        <v>34</v>
      </c>
      <c r="I6" s="75" t="s">
        <v>33</v>
      </c>
      <c r="J6" s="75" t="s">
        <v>34</v>
      </c>
    </row>
    <row r="7" s="67" customFormat="1" spans="1:10">
      <c r="A7" s="78"/>
      <c r="B7" s="79" t="s">
        <v>35</v>
      </c>
      <c r="C7" s="80"/>
      <c r="D7" s="81"/>
      <c r="E7" s="81">
        <f>SUM(E8:E10)</f>
        <v>0</v>
      </c>
      <c r="F7" s="81">
        <f>SUM(F8:F10)</f>
        <v>0</v>
      </c>
      <c r="G7" s="81"/>
      <c r="H7" s="81"/>
      <c r="I7" s="91" t="str">
        <f t="shared" ref="I7:I10" si="0">IF(C7=0,"",(E7-C7)/C7*100)</f>
        <v/>
      </c>
      <c r="J7" s="91" t="str">
        <f t="shared" ref="J7:J10" si="1">IF(D7=0,"",(F7-D7)/D7*100)</f>
        <v/>
      </c>
    </row>
    <row r="8" s="67" customFormat="1" spans="1:10">
      <c r="A8" s="78" t="s">
        <v>36</v>
      </c>
      <c r="B8" s="79" t="s">
        <v>37</v>
      </c>
      <c r="C8" s="80"/>
      <c r="D8" s="81"/>
      <c r="E8" s="81"/>
      <c r="F8" s="81"/>
      <c r="G8" s="81"/>
      <c r="H8" s="81"/>
      <c r="I8" s="91" t="str">
        <f t="shared" si="0"/>
        <v/>
      </c>
      <c r="J8" s="91" t="str">
        <f t="shared" si="1"/>
        <v/>
      </c>
    </row>
    <row r="9" s="67" customFormat="1" spans="1:10">
      <c r="A9" s="78" t="s">
        <v>38</v>
      </c>
      <c r="B9" s="79" t="s">
        <v>39</v>
      </c>
      <c r="C9" s="80"/>
      <c r="D9" s="81"/>
      <c r="E9" s="81"/>
      <c r="F9" s="81"/>
      <c r="G9" s="81"/>
      <c r="H9" s="81"/>
      <c r="I9" s="91" t="str">
        <f t="shared" si="0"/>
        <v/>
      </c>
      <c r="J9" s="91" t="str">
        <f t="shared" si="1"/>
        <v/>
      </c>
    </row>
    <row r="10" s="67" customFormat="1" spans="1:10">
      <c r="A10" s="78" t="s">
        <v>40</v>
      </c>
      <c r="B10" s="79" t="s">
        <v>41</v>
      </c>
      <c r="C10" s="80"/>
      <c r="D10" s="81"/>
      <c r="E10" s="81"/>
      <c r="F10" s="81"/>
      <c r="G10" s="81"/>
      <c r="H10" s="81"/>
      <c r="I10" s="91" t="str">
        <f t="shared" si="0"/>
        <v/>
      </c>
      <c r="J10" s="91" t="str">
        <f t="shared" si="1"/>
        <v/>
      </c>
    </row>
    <row r="11" s="67" customFormat="1" hidden="1" spans="1:10">
      <c r="A11" s="78"/>
      <c r="B11" s="79"/>
      <c r="C11" s="80"/>
      <c r="D11" s="81"/>
      <c r="E11" s="81"/>
      <c r="F11" s="81"/>
      <c r="G11" s="81"/>
      <c r="H11" s="81"/>
      <c r="I11" s="81"/>
      <c r="J11" s="81"/>
    </row>
    <row r="12" s="67" customFormat="1" hidden="1" spans="1:10">
      <c r="A12" s="78"/>
      <c r="B12" s="79"/>
      <c r="C12" s="80"/>
      <c r="D12" s="81"/>
      <c r="E12" s="81"/>
      <c r="F12" s="81"/>
      <c r="G12" s="81"/>
      <c r="H12" s="81"/>
      <c r="I12" s="81"/>
      <c r="J12" s="81"/>
    </row>
    <row r="13" s="67" customFormat="1" spans="1:10">
      <c r="A13" s="78"/>
      <c r="B13" s="79" t="s">
        <v>57</v>
      </c>
      <c r="C13" s="80" t="e">
        <f>SUM(C14:C17)</f>
        <v>#REF!</v>
      </c>
      <c r="D13" s="80" t="e">
        <f>SUM(D14:D17)</f>
        <v>#REF!</v>
      </c>
      <c r="E13" s="80">
        <f>SUM(E14:E17)</f>
        <v>0</v>
      </c>
      <c r="F13" s="80" t="e">
        <f>SUM(F14:F17)</f>
        <v>#REF!</v>
      </c>
      <c r="G13" s="81"/>
      <c r="H13" s="81"/>
      <c r="I13" s="91" t="e">
        <f t="shared" ref="I13:I17" si="2">IF(C13=0,"",(E13-C13)/C13*100)</f>
        <v>#REF!</v>
      </c>
      <c r="J13" s="91" t="e">
        <f t="shared" ref="J13:J17" si="3">IF(D13=0,"",(F13-D13)/D13*100)</f>
        <v>#REF!</v>
      </c>
    </row>
    <row r="14" s="67" customFormat="1" spans="1:10">
      <c r="A14" s="78" t="s">
        <v>43</v>
      </c>
      <c r="B14" s="79" t="s">
        <v>58</v>
      </c>
      <c r="C14" s="80"/>
      <c r="D14" s="81"/>
      <c r="E14" s="81"/>
      <c r="F14" s="81"/>
      <c r="G14" s="81"/>
      <c r="H14" s="81"/>
      <c r="I14" s="91" t="str">
        <f t="shared" si="2"/>
        <v/>
      </c>
      <c r="J14" s="91" t="str">
        <f t="shared" si="3"/>
        <v/>
      </c>
    </row>
    <row r="15" s="67" customFormat="1" spans="1:10">
      <c r="A15" s="78" t="s">
        <v>45</v>
      </c>
      <c r="B15" s="79" t="s">
        <v>59</v>
      </c>
      <c r="C15" s="80"/>
      <c r="D15" s="80"/>
      <c r="E15" s="80"/>
      <c r="F15" s="81"/>
      <c r="G15" s="81"/>
      <c r="H15" s="81"/>
      <c r="I15" s="91" t="str">
        <f t="shared" si="2"/>
        <v/>
      </c>
      <c r="J15" s="91" t="str">
        <f t="shared" si="3"/>
        <v/>
      </c>
    </row>
    <row r="16" s="67" customFormat="1" spans="1:10">
      <c r="A16" s="78" t="s">
        <v>47</v>
      </c>
      <c r="B16" s="79" t="s">
        <v>60</v>
      </c>
      <c r="C16" s="80" t="e">
        <f>非网络类!#REF!</f>
        <v>#REF!</v>
      </c>
      <c r="D16" s="81" t="e">
        <f>非网络类!#REF!</f>
        <v>#REF!</v>
      </c>
      <c r="E16" s="81"/>
      <c r="F16" s="81" t="e">
        <f>非网络类!#REF!</f>
        <v>#REF!</v>
      </c>
      <c r="G16" s="81"/>
      <c r="H16" s="81"/>
      <c r="I16" s="91" t="e">
        <f t="shared" si="2"/>
        <v>#REF!</v>
      </c>
      <c r="J16" s="91" t="e">
        <f t="shared" si="3"/>
        <v>#REF!</v>
      </c>
    </row>
    <row r="17" s="67" customFormat="1" spans="1:10">
      <c r="A17" s="78" t="s">
        <v>49</v>
      </c>
      <c r="B17" s="79" t="s">
        <v>61</v>
      </c>
      <c r="C17" s="80"/>
      <c r="D17" s="80"/>
      <c r="E17" s="80"/>
      <c r="F17" s="81"/>
      <c r="G17" s="81"/>
      <c r="H17" s="81"/>
      <c r="I17" s="91" t="str">
        <f t="shared" si="2"/>
        <v/>
      </c>
      <c r="J17" s="91" t="str">
        <f t="shared" si="3"/>
        <v/>
      </c>
    </row>
    <row r="18" s="67" customFormat="1" hidden="1" spans="1:10">
      <c r="A18" s="78"/>
      <c r="B18" s="79"/>
      <c r="C18" s="80"/>
      <c r="D18" s="81"/>
      <c r="E18" s="81"/>
      <c r="F18" s="81"/>
      <c r="G18" s="81"/>
      <c r="H18" s="81"/>
      <c r="I18" s="81"/>
      <c r="J18" s="81"/>
    </row>
    <row r="19" s="67" customFormat="1" hidden="1" spans="1:10">
      <c r="A19" s="78" t="s">
        <v>50</v>
      </c>
      <c r="B19" s="79" t="s">
        <v>52</v>
      </c>
      <c r="C19" s="81"/>
      <c r="D19" s="81"/>
      <c r="E19" s="81"/>
      <c r="F19" s="81"/>
      <c r="G19" s="81"/>
      <c r="H19" s="81"/>
      <c r="I19" s="91" t="str">
        <f t="shared" ref="I19:I23" si="4">IF(C19=0,"",(E19-C19)/C19*100)</f>
        <v/>
      </c>
      <c r="J19" s="91" t="str">
        <f t="shared" ref="J19:J23" si="5">IF(D19=0,"",(F19-D19)/D19*100)</f>
        <v/>
      </c>
    </row>
    <row r="20" s="67" customFormat="1" hidden="1" spans="1:10">
      <c r="A20" s="78"/>
      <c r="B20" s="79"/>
      <c r="C20" s="80"/>
      <c r="D20" s="81"/>
      <c r="E20" s="81"/>
      <c r="F20" s="81"/>
      <c r="G20" s="81"/>
      <c r="H20" s="81"/>
      <c r="I20" s="81"/>
      <c r="J20" s="81"/>
    </row>
    <row r="21" s="67" customFormat="1" spans="1:10">
      <c r="A21" s="78" t="s">
        <v>53</v>
      </c>
      <c r="B21" s="82" t="s">
        <v>54</v>
      </c>
      <c r="C21" s="80" t="e">
        <f>C7+C13</f>
        <v>#REF!</v>
      </c>
      <c r="D21" s="81"/>
      <c r="E21" s="81">
        <f>E7+E13</f>
        <v>0</v>
      </c>
      <c r="F21" s="81" t="e">
        <f>F7+F13</f>
        <v>#REF!</v>
      </c>
      <c r="G21" s="81"/>
      <c r="H21" s="81"/>
      <c r="I21" s="91" t="e">
        <f t="shared" si="4"/>
        <v>#REF!</v>
      </c>
      <c r="J21" s="91" t="str">
        <f t="shared" si="5"/>
        <v/>
      </c>
    </row>
    <row r="22" s="67" customFormat="1" spans="1:10">
      <c r="A22" s="78" t="s">
        <v>53</v>
      </c>
      <c r="B22" s="83" t="s">
        <v>55</v>
      </c>
      <c r="C22" s="80"/>
      <c r="D22" s="81"/>
      <c r="E22" s="81"/>
      <c r="F22" s="81"/>
      <c r="G22" s="81"/>
      <c r="H22" s="81"/>
      <c r="I22" s="91" t="str">
        <f t="shared" si="4"/>
        <v/>
      </c>
      <c r="J22" s="91" t="str">
        <f t="shared" si="5"/>
        <v/>
      </c>
    </row>
    <row r="23" s="67" customFormat="1" spans="1:10">
      <c r="A23" s="78" t="s">
        <v>53</v>
      </c>
      <c r="B23" s="84" t="s">
        <v>23</v>
      </c>
      <c r="C23" s="80" t="e">
        <f>C21-C22</f>
        <v>#REF!</v>
      </c>
      <c r="D23" s="80">
        <f>D21-D22</f>
        <v>0</v>
      </c>
      <c r="E23" s="80">
        <f>E21-E22</f>
        <v>0</v>
      </c>
      <c r="F23" s="80" t="e">
        <f>F21-F22</f>
        <v>#REF!</v>
      </c>
      <c r="G23" s="81"/>
      <c r="H23" s="81"/>
      <c r="I23" s="91" t="e">
        <f t="shared" si="4"/>
        <v>#REF!</v>
      </c>
      <c r="J23" s="91" t="str">
        <f t="shared" si="5"/>
        <v/>
      </c>
    </row>
    <row r="24" s="67" customFormat="1" spans="1:10">
      <c r="A24" s="85" t="s">
        <v>56</v>
      </c>
      <c r="B24" s="74"/>
      <c r="C24" s="74"/>
      <c r="D24" s="74"/>
      <c r="E24" s="74"/>
      <c r="F24" s="74"/>
      <c r="G24" s="86"/>
      <c r="H24" s="74"/>
      <c r="I24" s="74"/>
      <c r="J24" s="74"/>
    </row>
    <row r="25" s="67" customFormat="1" spans="1:10">
      <c r="A25" s="87"/>
      <c r="B25" s="74"/>
      <c r="C25" s="88"/>
      <c r="D25" s="88"/>
      <c r="E25" s="88"/>
      <c r="F25" s="74"/>
      <c r="G25" s="74"/>
      <c r="H25" s="74"/>
      <c r="I25" s="74"/>
      <c r="J25" s="74"/>
    </row>
    <row r="26" s="67" customFormat="1" spans="6:6">
      <c r="F26" s="89"/>
    </row>
  </sheetData>
  <mergeCells count="8">
    <mergeCell ref="A2:J2"/>
    <mergeCell ref="A3:J3"/>
    <mergeCell ref="C5:D5"/>
    <mergeCell ref="E5:F5"/>
    <mergeCell ref="G5:H5"/>
    <mergeCell ref="I5:J5"/>
    <mergeCell ref="A5:A6"/>
    <mergeCell ref="B5:B6"/>
  </mergeCells>
  <hyperlinks>
    <hyperlink ref="B8" location="房屋建筑物!B1" display="固定资产-房屋建筑物"/>
    <hyperlink ref="B9" location="构筑物!B1" display="固定资产-构筑物及其他辅助设施"/>
    <hyperlink ref="B10" location="管道沟槽!B1" display="固定资产-管道及沟槽"/>
    <hyperlink ref="B14" location="机器设备!B1" display="固定资产-机器设备"/>
    <hyperlink ref="B15" location="车辆!B1" display="固定资产-车辆"/>
    <hyperlink ref="B16" location="电子设备!B1" display="固定资产-电子设备"/>
    <hyperlink ref="B19" location="土地!B1" display="土地"/>
    <hyperlink ref="B17" location="电子设备!B1" display="固定资产-通信设备"/>
  </hyperlink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2"/>
  <sheetViews>
    <sheetView tabSelected="1" workbookViewId="0">
      <selection activeCell="C20" sqref="C20"/>
    </sheetView>
  </sheetViews>
  <sheetFormatPr defaultColWidth="8.1" defaultRowHeight="15.75" customHeight="1" outlineLevelCol="6"/>
  <cols>
    <col min="1" max="1" width="6.00833333333333" style="43" customWidth="1"/>
    <col min="2" max="2" width="32.0083333333333" style="44" customWidth="1"/>
    <col min="3" max="3" width="36.5083333333333" style="42" customWidth="1"/>
    <col min="4" max="5" width="9.34166666666667" style="42" customWidth="1"/>
    <col min="6" max="6" width="9.34166666666667" style="45" customWidth="1"/>
    <col min="7" max="7" width="19.0083333333333" style="42" customWidth="1"/>
    <col min="8" max="8" width="11.5916666666667" style="42"/>
    <col min="9" max="9" width="8.3" style="42"/>
    <col min="10" max="246" width="8.1" style="42"/>
    <col min="247" max="247" width="5.51666666666667" style="42" customWidth="1"/>
    <col min="248" max="248" width="4.16666666666667" style="42" customWidth="1"/>
    <col min="249" max="249" width="9.45" style="42" customWidth="1"/>
    <col min="250" max="250" width="7.76666666666667" style="42" customWidth="1"/>
    <col min="251" max="251" width="9.34166666666667" style="42" customWidth="1"/>
    <col min="252" max="253" width="3.71666666666667" style="42" customWidth="1"/>
    <col min="254" max="254" width="3.6" style="42" customWidth="1"/>
    <col min="255" max="255" width="3.94166666666667" style="42" customWidth="1"/>
    <col min="256" max="258" width="9.9" style="42" customWidth="1"/>
    <col min="259" max="259" width="6.975" style="42" customWidth="1"/>
    <col min="260" max="260" width="9.9" style="42" customWidth="1"/>
    <col min="261" max="261" width="6.975" style="42" customWidth="1"/>
    <col min="262" max="262" width="5.4" style="42" customWidth="1"/>
    <col min="263" max="502" width="8.1" style="42"/>
    <col min="503" max="503" width="5.51666666666667" style="42" customWidth="1"/>
    <col min="504" max="504" width="4.16666666666667" style="42" customWidth="1"/>
    <col min="505" max="505" width="9.45" style="42" customWidth="1"/>
    <col min="506" max="506" width="7.76666666666667" style="42" customWidth="1"/>
    <col min="507" max="507" width="9.34166666666667" style="42" customWidth="1"/>
    <col min="508" max="509" width="3.71666666666667" style="42" customWidth="1"/>
    <col min="510" max="510" width="3.6" style="42" customWidth="1"/>
    <col min="511" max="511" width="3.94166666666667" style="42" customWidth="1"/>
    <col min="512" max="514" width="9.9" style="42" customWidth="1"/>
    <col min="515" max="515" width="6.975" style="42" customWidth="1"/>
    <col min="516" max="516" width="9.9" style="42" customWidth="1"/>
    <col min="517" max="517" width="6.975" style="42" customWidth="1"/>
    <col min="518" max="518" width="5.4" style="42" customWidth="1"/>
    <col min="519" max="758" width="8.1" style="42"/>
    <col min="759" max="759" width="5.51666666666667" style="42" customWidth="1"/>
    <col min="760" max="760" width="4.16666666666667" style="42" customWidth="1"/>
    <col min="761" max="761" width="9.45" style="42" customWidth="1"/>
    <col min="762" max="762" width="7.76666666666667" style="42" customWidth="1"/>
    <col min="763" max="763" width="9.34166666666667" style="42" customWidth="1"/>
    <col min="764" max="765" width="3.71666666666667" style="42" customWidth="1"/>
    <col min="766" max="766" width="3.6" style="42" customWidth="1"/>
    <col min="767" max="767" width="3.94166666666667" style="42" customWidth="1"/>
    <col min="768" max="770" width="9.9" style="42" customWidth="1"/>
    <col min="771" max="771" width="6.975" style="42" customWidth="1"/>
    <col min="772" max="772" width="9.9" style="42" customWidth="1"/>
    <col min="773" max="773" width="6.975" style="42" customWidth="1"/>
    <col min="774" max="774" width="5.4" style="42" customWidth="1"/>
    <col min="775" max="1014" width="8.1" style="42"/>
    <col min="1015" max="1015" width="5.51666666666667" style="42" customWidth="1"/>
    <col min="1016" max="1016" width="4.16666666666667" style="42" customWidth="1"/>
    <col min="1017" max="1017" width="9.45" style="42" customWidth="1"/>
    <col min="1018" max="1018" width="7.76666666666667" style="42" customWidth="1"/>
    <col min="1019" max="1019" width="9.34166666666667" style="42" customWidth="1"/>
    <col min="1020" max="1021" width="3.71666666666667" style="42" customWidth="1"/>
    <col min="1022" max="1022" width="3.6" style="42" customWidth="1"/>
    <col min="1023" max="1023" width="3.94166666666667" style="42" customWidth="1"/>
    <col min="1024" max="1026" width="9.9" style="42" customWidth="1"/>
    <col min="1027" max="1027" width="6.975" style="42" customWidth="1"/>
    <col min="1028" max="1028" width="9.9" style="42" customWidth="1"/>
    <col min="1029" max="1029" width="6.975" style="42" customWidth="1"/>
    <col min="1030" max="1030" width="5.4" style="42" customWidth="1"/>
    <col min="1031" max="1270" width="8.1" style="42"/>
    <col min="1271" max="1271" width="5.51666666666667" style="42" customWidth="1"/>
    <col min="1272" max="1272" width="4.16666666666667" style="42" customWidth="1"/>
    <col min="1273" max="1273" width="9.45" style="42" customWidth="1"/>
    <col min="1274" max="1274" width="7.76666666666667" style="42" customWidth="1"/>
    <col min="1275" max="1275" width="9.34166666666667" style="42" customWidth="1"/>
    <col min="1276" max="1277" width="3.71666666666667" style="42" customWidth="1"/>
    <col min="1278" max="1278" width="3.6" style="42" customWidth="1"/>
    <col min="1279" max="1279" width="3.94166666666667" style="42" customWidth="1"/>
    <col min="1280" max="1282" width="9.9" style="42" customWidth="1"/>
    <col min="1283" max="1283" width="6.975" style="42" customWidth="1"/>
    <col min="1284" max="1284" width="9.9" style="42" customWidth="1"/>
    <col min="1285" max="1285" width="6.975" style="42" customWidth="1"/>
    <col min="1286" max="1286" width="5.4" style="42" customWidth="1"/>
    <col min="1287" max="1526" width="8.1" style="42"/>
    <col min="1527" max="1527" width="5.51666666666667" style="42" customWidth="1"/>
    <col min="1528" max="1528" width="4.16666666666667" style="42" customWidth="1"/>
    <col min="1529" max="1529" width="9.45" style="42" customWidth="1"/>
    <col min="1530" max="1530" width="7.76666666666667" style="42" customWidth="1"/>
    <col min="1531" max="1531" width="9.34166666666667" style="42" customWidth="1"/>
    <col min="1532" max="1533" width="3.71666666666667" style="42" customWidth="1"/>
    <col min="1534" max="1534" width="3.6" style="42" customWidth="1"/>
    <col min="1535" max="1535" width="3.94166666666667" style="42" customWidth="1"/>
    <col min="1536" max="1538" width="9.9" style="42" customWidth="1"/>
    <col min="1539" max="1539" width="6.975" style="42" customWidth="1"/>
    <col min="1540" max="1540" width="9.9" style="42" customWidth="1"/>
    <col min="1541" max="1541" width="6.975" style="42" customWidth="1"/>
    <col min="1542" max="1542" width="5.4" style="42" customWidth="1"/>
    <col min="1543" max="1782" width="8.1" style="42"/>
    <col min="1783" max="1783" width="5.51666666666667" style="42" customWidth="1"/>
    <col min="1784" max="1784" width="4.16666666666667" style="42" customWidth="1"/>
    <col min="1785" max="1785" width="9.45" style="42" customWidth="1"/>
    <col min="1786" max="1786" width="7.76666666666667" style="42" customWidth="1"/>
    <col min="1787" max="1787" width="9.34166666666667" style="42" customWidth="1"/>
    <col min="1788" max="1789" width="3.71666666666667" style="42" customWidth="1"/>
    <col min="1790" max="1790" width="3.6" style="42" customWidth="1"/>
    <col min="1791" max="1791" width="3.94166666666667" style="42" customWidth="1"/>
    <col min="1792" max="1794" width="9.9" style="42" customWidth="1"/>
    <col min="1795" max="1795" width="6.975" style="42" customWidth="1"/>
    <col min="1796" max="1796" width="9.9" style="42" customWidth="1"/>
    <col min="1797" max="1797" width="6.975" style="42" customWidth="1"/>
    <col min="1798" max="1798" width="5.4" style="42" customWidth="1"/>
    <col min="1799" max="2038" width="8.1" style="42"/>
    <col min="2039" max="2039" width="5.51666666666667" style="42" customWidth="1"/>
    <col min="2040" max="2040" width="4.16666666666667" style="42" customWidth="1"/>
    <col min="2041" max="2041" width="9.45" style="42" customWidth="1"/>
    <col min="2042" max="2042" width="7.76666666666667" style="42" customWidth="1"/>
    <col min="2043" max="2043" width="9.34166666666667" style="42" customWidth="1"/>
    <col min="2044" max="2045" width="3.71666666666667" style="42" customWidth="1"/>
    <col min="2046" max="2046" width="3.6" style="42" customWidth="1"/>
    <col min="2047" max="2047" width="3.94166666666667" style="42" customWidth="1"/>
    <col min="2048" max="2050" width="9.9" style="42" customWidth="1"/>
    <col min="2051" max="2051" width="6.975" style="42" customWidth="1"/>
    <col min="2052" max="2052" width="9.9" style="42" customWidth="1"/>
    <col min="2053" max="2053" width="6.975" style="42" customWidth="1"/>
    <col min="2054" max="2054" width="5.4" style="42" customWidth="1"/>
    <col min="2055" max="2294" width="8.1" style="42"/>
    <col min="2295" max="2295" width="5.51666666666667" style="42" customWidth="1"/>
    <col min="2296" max="2296" width="4.16666666666667" style="42" customWidth="1"/>
    <col min="2297" max="2297" width="9.45" style="42" customWidth="1"/>
    <col min="2298" max="2298" width="7.76666666666667" style="42" customWidth="1"/>
    <col min="2299" max="2299" width="9.34166666666667" style="42" customWidth="1"/>
    <col min="2300" max="2301" width="3.71666666666667" style="42" customWidth="1"/>
    <col min="2302" max="2302" width="3.6" style="42" customWidth="1"/>
    <col min="2303" max="2303" width="3.94166666666667" style="42" customWidth="1"/>
    <col min="2304" max="2306" width="9.9" style="42" customWidth="1"/>
    <col min="2307" max="2307" width="6.975" style="42" customWidth="1"/>
    <col min="2308" max="2308" width="9.9" style="42" customWidth="1"/>
    <col min="2309" max="2309" width="6.975" style="42" customWidth="1"/>
    <col min="2310" max="2310" width="5.4" style="42" customWidth="1"/>
    <col min="2311" max="2550" width="8.1" style="42"/>
    <col min="2551" max="2551" width="5.51666666666667" style="42" customWidth="1"/>
    <col min="2552" max="2552" width="4.16666666666667" style="42" customWidth="1"/>
    <col min="2553" max="2553" width="9.45" style="42" customWidth="1"/>
    <col min="2554" max="2554" width="7.76666666666667" style="42" customWidth="1"/>
    <col min="2555" max="2555" width="9.34166666666667" style="42" customWidth="1"/>
    <col min="2556" max="2557" width="3.71666666666667" style="42" customWidth="1"/>
    <col min="2558" max="2558" width="3.6" style="42" customWidth="1"/>
    <col min="2559" max="2559" width="3.94166666666667" style="42" customWidth="1"/>
    <col min="2560" max="2562" width="9.9" style="42" customWidth="1"/>
    <col min="2563" max="2563" width="6.975" style="42" customWidth="1"/>
    <col min="2564" max="2564" width="9.9" style="42" customWidth="1"/>
    <col min="2565" max="2565" width="6.975" style="42" customWidth="1"/>
    <col min="2566" max="2566" width="5.4" style="42" customWidth="1"/>
    <col min="2567" max="2806" width="8.1" style="42"/>
    <col min="2807" max="2807" width="5.51666666666667" style="42" customWidth="1"/>
    <col min="2808" max="2808" width="4.16666666666667" style="42" customWidth="1"/>
    <col min="2809" max="2809" width="9.45" style="42" customWidth="1"/>
    <col min="2810" max="2810" width="7.76666666666667" style="42" customWidth="1"/>
    <col min="2811" max="2811" width="9.34166666666667" style="42" customWidth="1"/>
    <col min="2812" max="2813" width="3.71666666666667" style="42" customWidth="1"/>
    <col min="2814" max="2814" width="3.6" style="42" customWidth="1"/>
    <col min="2815" max="2815" width="3.94166666666667" style="42" customWidth="1"/>
    <col min="2816" max="2818" width="9.9" style="42" customWidth="1"/>
    <col min="2819" max="2819" width="6.975" style="42" customWidth="1"/>
    <col min="2820" max="2820" width="9.9" style="42" customWidth="1"/>
    <col min="2821" max="2821" width="6.975" style="42" customWidth="1"/>
    <col min="2822" max="2822" width="5.4" style="42" customWidth="1"/>
    <col min="2823" max="3062" width="8.1" style="42"/>
    <col min="3063" max="3063" width="5.51666666666667" style="42" customWidth="1"/>
    <col min="3064" max="3064" width="4.16666666666667" style="42" customWidth="1"/>
    <col min="3065" max="3065" width="9.45" style="42" customWidth="1"/>
    <col min="3066" max="3066" width="7.76666666666667" style="42" customWidth="1"/>
    <col min="3067" max="3067" width="9.34166666666667" style="42" customWidth="1"/>
    <col min="3068" max="3069" width="3.71666666666667" style="42" customWidth="1"/>
    <col min="3070" max="3070" width="3.6" style="42" customWidth="1"/>
    <col min="3071" max="3071" width="3.94166666666667" style="42" customWidth="1"/>
    <col min="3072" max="3074" width="9.9" style="42" customWidth="1"/>
    <col min="3075" max="3075" width="6.975" style="42" customWidth="1"/>
    <col min="3076" max="3076" width="9.9" style="42" customWidth="1"/>
    <col min="3077" max="3077" width="6.975" style="42" customWidth="1"/>
    <col min="3078" max="3078" width="5.4" style="42" customWidth="1"/>
    <col min="3079" max="3318" width="8.1" style="42"/>
    <col min="3319" max="3319" width="5.51666666666667" style="42" customWidth="1"/>
    <col min="3320" max="3320" width="4.16666666666667" style="42" customWidth="1"/>
    <col min="3321" max="3321" width="9.45" style="42" customWidth="1"/>
    <col min="3322" max="3322" width="7.76666666666667" style="42" customWidth="1"/>
    <col min="3323" max="3323" width="9.34166666666667" style="42" customWidth="1"/>
    <col min="3324" max="3325" width="3.71666666666667" style="42" customWidth="1"/>
    <col min="3326" max="3326" width="3.6" style="42" customWidth="1"/>
    <col min="3327" max="3327" width="3.94166666666667" style="42" customWidth="1"/>
    <col min="3328" max="3330" width="9.9" style="42" customWidth="1"/>
    <col min="3331" max="3331" width="6.975" style="42" customWidth="1"/>
    <col min="3332" max="3332" width="9.9" style="42" customWidth="1"/>
    <col min="3333" max="3333" width="6.975" style="42" customWidth="1"/>
    <col min="3334" max="3334" width="5.4" style="42" customWidth="1"/>
    <col min="3335" max="3574" width="8.1" style="42"/>
    <col min="3575" max="3575" width="5.51666666666667" style="42" customWidth="1"/>
    <col min="3576" max="3576" width="4.16666666666667" style="42" customWidth="1"/>
    <col min="3577" max="3577" width="9.45" style="42" customWidth="1"/>
    <col min="3578" max="3578" width="7.76666666666667" style="42" customWidth="1"/>
    <col min="3579" max="3579" width="9.34166666666667" style="42" customWidth="1"/>
    <col min="3580" max="3581" width="3.71666666666667" style="42" customWidth="1"/>
    <col min="3582" max="3582" width="3.6" style="42" customWidth="1"/>
    <col min="3583" max="3583" width="3.94166666666667" style="42" customWidth="1"/>
    <col min="3584" max="3586" width="9.9" style="42" customWidth="1"/>
    <col min="3587" max="3587" width="6.975" style="42" customWidth="1"/>
    <col min="3588" max="3588" width="9.9" style="42" customWidth="1"/>
    <col min="3589" max="3589" width="6.975" style="42" customWidth="1"/>
    <col min="3590" max="3590" width="5.4" style="42" customWidth="1"/>
    <col min="3591" max="3830" width="8.1" style="42"/>
    <col min="3831" max="3831" width="5.51666666666667" style="42" customWidth="1"/>
    <col min="3832" max="3832" width="4.16666666666667" style="42" customWidth="1"/>
    <col min="3833" max="3833" width="9.45" style="42" customWidth="1"/>
    <col min="3834" max="3834" width="7.76666666666667" style="42" customWidth="1"/>
    <col min="3835" max="3835" width="9.34166666666667" style="42" customWidth="1"/>
    <col min="3836" max="3837" width="3.71666666666667" style="42" customWidth="1"/>
    <col min="3838" max="3838" width="3.6" style="42" customWidth="1"/>
    <col min="3839" max="3839" width="3.94166666666667" style="42" customWidth="1"/>
    <col min="3840" max="3842" width="9.9" style="42" customWidth="1"/>
    <col min="3843" max="3843" width="6.975" style="42" customWidth="1"/>
    <col min="3844" max="3844" width="9.9" style="42" customWidth="1"/>
    <col min="3845" max="3845" width="6.975" style="42" customWidth="1"/>
    <col min="3846" max="3846" width="5.4" style="42" customWidth="1"/>
    <col min="3847" max="4086" width="8.1" style="42"/>
    <col min="4087" max="4087" width="5.51666666666667" style="42" customWidth="1"/>
    <col min="4088" max="4088" width="4.16666666666667" style="42" customWidth="1"/>
    <col min="4089" max="4089" width="9.45" style="42" customWidth="1"/>
    <col min="4090" max="4090" width="7.76666666666667" style="42" customWidth="1"/>
    <col min="4091" max="4091" width="9.34166666666667" style="42" customWidth="1"/>
    <col min="4092" max="4093" width="3.71666666666667" style="42" customWidth="1"/>
    <col min="4094" max="4094" width="3.6" style="42" customWidth="1"/>
    <col min="4095" max="4095" width="3.94166666666667" style="42" customWidth="1"/>
    <col min="4096" max="4098" width="9.9" style="42" customWidth="1"/>
    <col min="4099" max="4099" width="6.975" style="42" customWidth="1"/>
    <col min="4100" max="4100" width="9.9" style="42" customWidth="1"/>
    <col min="4101" max="4101" width="6.975" style="42" customWidth="1"/>
    <col min="4102" max="4102" width="5.4" style="42" customWidth="1"/>
    <col min="4103" max="4342" width="8.1" style="42"/>
    <col min="4343" max="4343" width="5.51666666666667" style="42" customWidth="1"/>
    <col min="4344" max="4344" width="4.16666666666667" style="42" customWidth="1"/>
    <col min="4345" max="4345" width="9.45" style="42" customWidth="1"/>
    <col min="4346" max="4346" width="7.76666666666667" style="42" customWidth="1"/>
    <col min="4347" max="4347" width="9.34166666666667" style="42" customWidth="1"/>
    <col min="4348" max="4349" width="3.71666666666667" style="42" customWidth="1"/>
    <col min="4350" max="4350" width="3.6" style="42" customWidth="1"/>
    <col min="4351" max="4351" width="3.94166666666667" style="42" customWidth="1"/>
    <col min="4352" max="4354" width="9.9" style="42" customWidth="1"/>
    <col min="4355" max="4355" width="6.975" style="42" customWidth="1"/>
    <col min="4356" max="4356" width="9.9" style="42" customWidth="1"/>
    <col min="4357" max="4357" width="6.975" style="42" customWidth="1"/>
    <col min="4358" max="4358" width="5.4" style="42" customWidth="1"/>
    <col min="4359" max="4598" width="8.1" style="42"/>
    <col min="4599" max="4599" width="5.51666666666667" style="42" customWidth="1"/>
    <col min="4600" max="4600" width="4.16666666666667" style="42" customWidth="1"/>
    <col min="4601" max="4601" width="9.45" style="42" customWidth="1"/>
    <col min="4602" max="4602" width="7.76666666666667" style="42" customWidth="1"/>
    <col min="4603" max="4603" width="9.34166666666667" style="42" customWidth="1"/>
    <col min="4604" max="4605" width="3.71666666666667" style="42" customWidth="1"/>
    <col min="4606" max="4606" width="3.6" style="42" customWidth="1"/>
    <col min="4607" max="4607" width="3.94166666666667" style="42" customWidth="1"/>
    <col min="4608" max="4610" width="9.9" style="42" customWidth="1"/>
    <col min="4611" max="4611" width="6.975" style="42" customWidth="1"/>
    <col min="4612" max="4612" width="9.9" style="42" customWidth="1"/>
    <col min="4613" max="4613" width="6.975" style="42" customWidth="1"/>
    <col min="4614" max="4614" width="5.4" style="42" customWidth="1"/>
    <col min="4615" max="4854" width="8.1" style="42"/>
    <col min="4855" max="4855" width="5.51666666666667" style="42" customWidth="1"/>
    <col min="4856" max="4856" width="4.16666666666667" style="42" customWidth="1"/>
    <col min="4857" max="4857" width="9.45" style="42" customWidth="1"/>
    <col min="4858" max="4858" width="7.76666666666667" style="42" customWidth="1"/>
    <col min="4859" max="4859" width="9.34166666666667" style="42" customWidth="1"/>
    <col min="4860" max="4861" width="3.71666666666667" style="42" customWidth="1"/>
    <col min="4862" max="4862" width="3.6" style="42" customWidth="1"/>
    <col min="4863" max="4863" width="3.94166666666667" style="42" customWidth="1"/>
    <col min="4864" max="4866" width="9.9" style="42" customWidth="1"/>
    <col min="4867" max="4867" width="6.975" style="42" customWidth="1"/>
    <col min="4868" max="4868" width="9.9" style="42" customWidth="1"/>
    <col min="4869" max="4869" width="6.975" style="42" customWidth="1"/>
    <col min="4870" max="4870" width="5.4" style="42" customWidth="1"/>
    <col min="4871" max="5110" width="8.1" style="42"/>
    <col min="5111" max="5111" width="5.51666666666667" style="42" customWidth="1"/>
    <col min="5112" max="5112" width="4.16666666666667" style="42" customWidth="1"/>
    <col min="5113" max="5113" width="9.45" style="42" customWidth="1"/>
    <col min="5114" max="5114" width="7.76666666666667" style="42" customWidth="1"/>
    <col min="5115" max="5115" width="9.34166666666667" style="42" customWidth="1"/>
    <col min="5116" max="5117" width="3.71666666666667" style="42" customWidth="1"/>
    <col min="5118" max="5118" width="3.6" style="42" customWidth="1"/>
    <col min="5119" max="5119" width="3.94166666666667" style="42" customWidth="1"/>
    <col min="5120" max="5122" width="9.9" style="42" customWidth="1"/>
    <col min="5123" max="5123" width="6.975" style="42" customWidth="1"/>
    <col min="5124" max="5124" width="9.9" style="42" customWidth="1"/>
    <col min="5125" max="5125" width="6.975" style="42" customWidth="1"/>
    <col min="5126" max="5126" width="5.4" style="42" customWidth="1"/>
    <col min="5127" max="5366" width="8.1" style="42"/>
    <col min="5367" max="5367" width="5.51666666666667" style="42" customWidth="1"/>
    <col min="5368" max="5368" width="4.16666666666667" style="42" customWidth="1"/>
    <col min="5369" max="5369" width="9.45" style="42" customWidth="1"/>
    <col min="5370" max="5370" width="7.76666666666667" style="42" customWidth="1"/>
    <col min="5371" max="5371" width="9.34166666666667" style="42" customWidth="1"/>
    <col min="5372" max="5373" width="3.71666666666667" style="42" customWidth="1"/>
    <col min="5374" max="5374" width="3.6" style="42" customWidth="1"/>
    <col min="5375" max="5375" width="3.94166666666667" style="42" customWidth="1"/>
    <col min="5376" max="5378" width="9.9" style="42" customWidth="1"/>
    <col min="5379" max="5379" width="6.975" style="42" customWidth="1"/>
    <col min="5380" max="5380" width="9.9" style="42" customWidth="1"/>
    <col min="5381" max="5381" width="6.975" style="42" customWidth="1"/>
    <col min="5382" max="5382" width="5.4" style="42" customWidth="1"/>
    <col min="5383" max="5622" width="8.1" style="42"/>
    <col min="5623" max="5623" width="5.51666666666667" style="42" customWidth="1"/>
    <col min="5624" max="5624" width="4.16666666666667" style="42" customWidth="1"/>
    <col min="5625" max="5625" width="9.45" style="42" customWidth="1"/>
    <col min="5626" max="5626" width="7.76666666666667" style="42" customWidth="1"/>
    <col min="5627" max="5627" width="9.34166666666667" style="42" customWidth="1"/>
    <col min="5628" max="5629" width="3.71666666666667" style="42" customWidth="1"/>
    <col min="5630" max="5630" width="3.6" style="42" customWidth="1"/>
    <col min="5631" max="5631" width="3.94166666666667" style="42" customWidth="1"/>
    <col min="5632" max="5634" width="9.9" style="42" customWidth="1"/>
    <col min="5635" max="5635" width="6.975" style="42" customWidth="1"/>
    <col min="5636" max="5636" width="9.9" style="42" customWidth="1"/>
    <col min="5637" max="5637" width="6.975" style="42" customWidth="1"/>
    <col min="5638" max="5638" width="5.4" style="42" customWidth="1"/>
    <col min="5639" max="5878" width="8.1" style="42"/>
    <col min="5879" max="5879" width="5.51666666666667" style="42" customWidth="1"/>
    <col min="5880" max="5880" width="4.16666666666667" style="42" customWidth="1"/>
    <col min="5881" max="5881" width="9.45" style="42" customWidth="1"/>
    <col min="5882" max="5882" width="7.76666666666667" style="42" customWidth="1"/>
    <col min="5883" max="5883" width="9.34166666666667" style="42" customWidth="1"/>
    <col min="5884" max="5885" width="3.71666666666667" style="42" customWidth="1"/>
    <col min="5886" max="5886" width="3.6" style="42" customWidth="1"/>
    <col min="5887" max="5887" width="3.94166666666667" style="42" customWidth="1"/>
    <col min="5888" max="5890" width="9.9" style="42" customWidth="1"/>
    <col min="5891" max="5891" width="6.975" style="42" customWidth="1"/>
    <col min="5892" max="5892" width="9.9" style="42" customWidth="1"/>
    <col min="5893" max="5893" width="6.975" style="42" customWidth="1"/>
    <col min="5894" max="5894" width="5.4" style="42" customWidth="1"/>
    <col min="5895" max="6134" width="8.1" style="42"/>
    <col min="6135" max="6135" width="5.51666666666667" style="42" customWidth="1"/>
    <col min="6136" max="6136" width="4.16666666666667" style="42" customWidth="1"/>
    <col min="6137" max="6137" width="9.45" style="42" customWidth="1"/>
    <col min="6138" max="6138" width="7.76666666666667" style="42" customWidth="1"/>
    <col min="6139" max="6139" width="9.34166666666667" style="42" customWidth="1"/>
    <col min="6140" max="6141" width="3.71666666666667" style="42" customWidth="1"/>
    <col min="6142" max="6142" width="3.6" style="42" customWidth="1"/>
    <col min="6143" max="6143" width="3.94166666666667" style="42" customWidth="1"/>
    <col min="6144" max="6146" width="9.9" style="42" customWidth="1"/>
    <col min="6147" max="6147" width="6.975" style="42" customWidth="1"/>
    <col min="6148" max="6148" width="9.9" style="42" customWidth="1"/>
    <col min="6149" max="6149" width="6.975" style="42" customWidth="1"/>
    <col min="6150" max="6150" width="5.4" style="42" customWidth="1"/>
    <col min="6151" max="6390" width="8.1" style="42"/>
    <col min="6391" max="6391" width="5.51666666666667" style="42" customWidth="1"/>
    <col min="6392" max="6392" width="4.16666666666667" style="42" customWidth="1"/>
    <col min="6393" max="6393" width="9.45" style="42" customWidth="1"/>
    <col min="6394" max="6394" width="7.76666666666667" style="42" customWidth="1"/>
    <col min="6395" max="6395" width="9.34166666666667" style="42" customWidth="1"/>
    <col min="6396" max="6397" width="3.71666666666667" style="42" customWidth="1"/>
    <col min="6398" max="6398" width="3.6" style="42" customWidth="1"/>
    <col min="6399" max="6399" width="3.94166666666667" style="42" customWidth="1"/>
    <col min="6400" max="6402" width="9.9" style="42" customWidth="1"/>
    <col min="6403" max="6403" width="6.975" style="42" customWidth="1"/>
    <col min="6404" max="6404" width="9.9" style="42" customWidth="1"/>
    <col min="6405" max="6405" width="6.975" style="42" customWidth="1"/>
    <col min="6406" max="6406" width="5.4" style="42" customWidth="1"/>
    <col min="6407" max="6646" width="8.1" style="42"/>
    <col min="6647" max="6647" width="5.51666666666667" style="42" customWidth="1"/>
    <col min="6648" max="6648" width="4.16666666666667" style="42" customWidth="1"/>
    <col min="6649" max="6649" width="9.45" style="42" customWidth="1"/>
    <col min="6650" max="6650" width="7.76666666666667" style="42" customWidth="1"/>
    <col min="6651" max="6651" width="9.34166666666667" style="42" customWidth="1"/>
    <col min="6652" max="6653" width="3.71666666666667" style="42" customWidth="1"/>
    <col min="6654" max="6654" width="3.6" style="42" customWidth="1"/>
    <col min="6655" max="6655" width="3.94166666666667" style="42" customWidth="1"/>
    <col min="6656" max="6658" width="9.9" style="42" customWidth="1"/>
    <col min="6659" max="6659" width="6.975" style="42" customWidth="1"/>
    <col min="6660" max="6660" width="9.9" style="42" customWidth="1"/>
    <col min="6661" max="6661" width="6.975" style="42" customWidth="1"/>
    <col min="6662" max="6662" width="5.4" style="42" customWidth="1"/>
    <col min="6663" max="6902" width="8.1" style="42"/>
    <col min="6903" max="6903" width="5.51666666666667" style="42" customWidth="1"/>
    <col min="6904" max="6904" width="4.16666666666667" style="42" customWidth="1"/>
    <col min="6905" max="6905" width="9.45" style="42" customWidth="1"/>
    <col min="6906" max="6906" width="7.76666666666667" style="42" customWidth="1"/>
    <col min="6907" max="6907" width="9.34166666666667" style="42" customWidth="1"/>
    <col min="6908" max="6909" width="3.71666666666667" style="42" customWidth="1"/>
    <col min="6910" max="6910" width="3.6" style="42" customWidth="1"/>
    <col min="6911" max="6911" width="3.94166666666667" style="42" customWidth="1"/>
    <col min="6912" max="6914" width="9.9" style="42" customWidth="1"/>
    <col min="6915" max="6915" width="6.975" style="42" customWidth="1"/>
    <col min="6916" max="6916" width="9.9" style="42" customWidth="1"/>
    <col min="6917" max="6917" width="6.975" style="42" customWidth="1"/>
    <col min="6918" max="6918" width="5.4" style="42" customWidth="1"/>
    <col min="6919" max="7158" width="8.1" style="42"/>
    <col min="7159" max="7159" width="5.51666666666667" style="42" customWidth="1"/>
    <col min="7160" max="7160" width="4.16666666666667" style="42" customWidth="1"/>
    <col min="7161" max="7161" width="9.45" style="42" customWidth="1"/>
    <col min="7162" max="7162" width="7.76666666666667" style="42" customWidth="1"/>
    <col min="7163" max="7163" width="9.34166666666667" style="42" customWidth="1"/>
    <col min="7164" max="7165" width="3.71666666666667" style="42" customWidth="1"/>
    <col min="7166" max="7166" width="3.6" style="42" customWidth="1"/>
    <col min="7167" max="7167" width="3.94166666666667" style="42" customWidth="1"/>
    <col min="7168" max="7170" width="9.9" style="42" customWidth="1"/>
    <col min="7171" max="7171" width="6.975" style="42" customWidth="1"/>
    <col min="7172" max="7172" width="9.9" style="42" customWidth="1"/>
    <col min="7173" max="7173" width="6.975" style="42" customWidth="1"/>
    <col min="7174" max="7174" width="5.4" style="42" customWidth="1"/>
    <col min="7175" max="7414" width="8.1" style="42"/>
    <col min="7415" max="7415" width="5.51666666666667" style="42" customWidth="1"/>
    <col min="7416" max="7416" width="4.16666666666667" style="42" customWidth="1"/>
    <col min="7417" max="7417" width="9.45" style="42" customWidth="1"/>
    <col min="7418" max="7418" width="7.76666666666667" style="42" customWidth="1"/>
    <col min="7419" max="7419" width="9.34166666666667" style="42" customWidth="1"/>
    <col min="7420" max="7421" width="3.71666666666667" style="42" customWidth="1"/>
    <col min="7422" max="7422" width="3.6" style="42" customWidth="1"/>
    <col min="7423" max="7423" width="3.94166666666667" style="42" customWidth="1"/>
    <col min="7424" max="7426" width="9.9" style="42" customWidth="1"/>
    <col min="7427" max="7427" width="6.975" style="42" customWidth="1"/>
    <col min="7428" max="7428" width="9.9" style="42" customWidth="1"/>
    <col min="7429" max="7429" width="6.975" style="42" customWidth="1"/>
    <col min="7430" max="7430" width="5.4" style="42" customWidth="1"/>
    <col min="7431" max="7670" width="8.1" style="42"/>
    <col min="7671" max="7671" width="5.51666666666667" style="42" customWidth="1"/>
    <col min="7672" max="7672" width="4.16666666666667" style="42" customWidth="1"/>
    <col min="7673" max="7673" width="9.45" style="42" customWidth="1"/>
    <col min="7674" max="7674" width="7.76666666666667" style="42" customWidth="1"/>
    <col min="7675" max="7675" width="9.34166666666667" style="42" customWidth="1"/>
    <col min="7676" max="7677" width="3.71666666666667" style="42" customWidth="1"/>
    <col min="7678" max="7678" width="3.6" style="42" customWidth="1"/>
    <col min="7679" max="7679" width="3.94166666666667" style="42" customWidth="1"/>
    <col min="7680" max="7682" width="9.9" style="42" customWidth="1"/>
    <col min="7683" max="7683" width="6.975" style="42" customWidth="1"/>
    <col min="7684" max="7684" width="9.9" style="42" customWidth="1"/>
    <col min="7685" max="7685" width="6.975" style="42" customWidth="1"/>
    <col min="7686" max="7686" width="5.4" style="42" customWidth="1"/>
    <col min="7687" max="7926" width="8.1" style="42"/>
    <col min="7927" max="7927" width="5.51666666666667" style="42" customWidth="1"/>
    <col min="7928" max="7928" width="4.16666666666667" style="42" customWidth="1"/>
    <col min="7929" max="7929" width="9.45" style="42" customWidth="1"/>
    <col min="7930" max="7930" width="7.76666666666667" style="42" customWidth="1"/>
    <col min="7931" max="7931" width="9.34166666666667" style="42" customWidth="1"/>
    <col min="7932" max="7933" width="3.71666666666667" style="42" customWidth="1"/>
    <col min="7934" max="7934" width="3.6" style="42" customWidth="1"/>
    <col min="7935" max="7935" width="3.94166666666667" style="42" customWidth="1"/>
    <col min="7936" max="7938" width="9.9" style="42" customWidth="1"/>
    <col min="7939" max="7939" width="6.975" style="42" customWidth="1"/>
    <col min="7940" max="7940" width="9.9" style="42" customWidth="1"/>
    <col min="7941" max="7941" width="6.975" style="42" customWidth="1"/>
    <col min="7942" max="7942" width="5.4" style="42" customWidth="1"/>
    <col min="7943" max="8182" width="8.1" style="42"/>
    <col min="8183" max="8183" width="5.51666666666667" style="42" customWidth="1"/>
    <col min="8184" max="8184" width="4.16666666666667" style="42" customWidth="1"/>
    <col min="8185" max="8185" width="9.45" style="42" customWidth="1"/>
    <col min="8186" max="8186" width="7.76666666666667" style="42" customWidth="1"/>
    <col min="8187" max="8187" width="9.34166666666667" style="42" customWidth="1"/>
    <col min="8188" max="8189" width="3.71666666666667" style="42" customWidth="1"/>
    <col min="8190" max="8190" width="3.6" style="42" customWidth="1"/>
    <col min="8191" max="8191" width="3.94166666666667" style="42" customWidth="1"/>
    <col min="8192" max="8194" width="9.9" style="42" customWidth="1"/>
    <col min="8195" max="8195" width="6.975" style="42" customWidth="1"/>
    <col min="8196" max="8196" width="9.9" style="42" customWidth="1"/>
    <col min="8197" max="8197" width="6.975" style="42" customWidth="1"/>
    <col min="8198" max="8198" width="5.4" style="42" customWidth="1"/>
    <col min="8199" max="8438" width="8.1" style="42"/>
    <col min="8439" max="8439" width="5.51666666666667" style="42" customWidth="1"/>
    <col min="8440" max="8440" width="4.16666666666667" style="42" customWidth="1"/>
    <col min="8441" max="8441" width="9.45" style="42" customWidth="1"/>
    <col min="8442" max="8442" width="7.76666666666667" style="42" customWidth="1"/>
    <col min="8443" max="8443" width="9.34166666666667" style="42" customWidth="1"/>
    <col min="8444" max="8445" width="3.71666666666667" style="42" customWidth="1"/>
    <col min="8446" max="8446" width="3.6" style="42" customWidth="1"/>
    <col min="8447" max="8447" width="3.94166666666667" style="42" customWidth="1"/>
    <col min="8448" max="8450" width="9.9" style="42" customWidth="1"/>
    <col min="8451" max="8451" width="6.975" style="42" customWidth="1"/>
    <col min="8452" max="8452" width="9.9" style="42" customWidth="1"/>
    <col min="8453" max="8453" width="6.975" style="42" customWidth="1"/>
    <col min="8454" max="8454" width="5.4" style="42" customWidth="1"/>
    <col min="8455" max="8694" width="8.1" style="42"/>
    <col min="8695" max="8695" width="5.51666666666667" style="42" customWidth="1"/>
    <col min="8696" max="8696" width="4.16666666666667" style="42" customWidth="1"/>
    <col min="8697" max="8697" width="9.45" style="42" customWidth="1"/>
    <col min="8698" max="8698" width="7.76666666666667" style="42" customWidth="1"/>
    <col min="8699" max="8699" width="9.34166666666667" style="42" customWidth="1"/>
    <col min="8700" max="8701" width="3.71666666666667" style="42" customWidth="1"/>
    <col min="8702" max="8702" width="3.6" style="42" customWidth="1"/>
    <col min="8703" max="8703" width="3.94166666666667" style="42" customWidth="1"/>
    <col min="8704" max="8706" width="9.9" style="42" customWidth="1"/>
    <col min="8707" max="8707" width="6.975" style="42" customWidth="1"/>
    <col min="8708" max="8708" width="9.9" style="42" customWidth="1"/>
    <col min="8709" max="8709" width="6.975" style="42" customWidth="1"/>
    <col min="8710" max="8710" width="5.4" style="42" customWidth="1"/>
    <col min="8711" max="8950" width="8.1" style="42"/>
    <col min="8951" max="8951" width="5.51666666666667" style="42" customWidth="1"/>
    <col min="8952" max="8952" width="4.16666666666667" style="42" customWidth="1"/>
    <col min="8953" max="8953" width="9.45" style="42" customWidth="1"/>
    <col min="8954" max="8954" width="7.76666666666667" style="42" customWidth="1"/>
    <col min="8955" max="8955" width="9.34166666666667" style="42" customWidth="1"/>
    <col min="8956" max="8957" width="3.71666666666667" style="42" customWidth="1"/>
    <col min="8958" max="8958" width="3.6" style="42" customWidth="1"/>
    <col min="8959" max="8959" width="3.94166666666667" style="42" customWidth="1"/>
    <col min="8960" max="8962" width="9.9" style="42" customWidth="1"/>
    <col min="8963" max="8963" width="6.975" style="42" customWidth="1"/>
    <col min="8964" max="8964" width="9.9" style="42" customWidth="1"/>
    <col min="8965" max="8965" width="6.975" style="42" customWidth="1"/>
    <col min="8966" max="8966" width="5.4" style="42" customWidth="1"/>
    <col min="8967" max="9206" width="8.1" style="42"/>
    <col min="9207" max="9207" width="5.51666666666667" style="42" customWidth="1"/>
    <col min="9208" max="9208" width="4.16666666666667" style="42" customWidth="1"/>
    <col min="9209" max="9209" width="9.45" style="42" customWidth="1"/>
    <col min="9210" max="9210" width="7.76666666666667" style="42" customWidth="1"/>
    <col min="9211" max="9211" width="9.34166666666667" style="42" customWidth="1"/>
    <col min="9212" max="9213" width="3.71666666666667" style="42" customWidth="1"/>
    <col min="9214" max="9214" width="3.6" style="42" customWidth="1"/>
    <col min="9215" max="9215" width="3.94166666666667" style="42" customWidth="1"/>
    <col min="9216" max="9218" width="9.9" style="42" customWidth="1"/>
    <col min="9219" max="9219" width="6.975" style="42" customWidth="1"/>
    <col min="9220" max="9220" width="9.9" style="42" customWidth="1"/>
    <col min="9221" max="9221" width="6.975" style="42" customWidth="1"/>
    <col min="9222" max="9222" width="5.4" style="42" customWidth="1"/>
    <col min="9223" max="9462" width="8.1" style="42"/>
    <col min="9463" max="9463" width="5.51666666666667" style="42" customWidth="1"/>
    <col min="9464" max="9464" width="4.16666666666667" style="42" customWidth="1"/>
    <col min="9465" max="9465" width="9.45" style="42" customWidth="1"/>
    <col min="9466" max="9466" width="7.76666666666667" style="42" customWidth="1"/>
    <col min="9467" max="9467" width="9.34166666666667" style="42" customWidth="1"/>
    <col min="9468" max="9469" width="3.71666666666667" style="42" customWidth="1"/>
    <col min="9470" max="9470" width="3.6" style="42" customWidth="1"/>
    <col min="9471" max="9471" width="3.94166666666667" style="42" customWidth="1"/>
    <col min="9472" max="9474" width="9.9" style="42" customWidth="1"/>
    <col min="9475" max="9475" width="6.975" style="42" customWidth="1"/>
    <col min="9476" max="9476" width="9.9" style="42" customWidth="1"/>
    <col min="9477" max="9477" width="6.975" style="42" customWidth="1"/>
    <col min="9478" max="9478" width="5.4" style="42" customWidth="1"/>
    <col min="9479" max="9718" width="8.1" style="42"/>
    <col min="9719" max="9719" width="5.51666666666667" style="42" customWidth="1"/>
    <col min="9720" max="9720" width="4.16666666666667" style="42" customWidth="1"/>
    <col min="9721" max="9721" width="9.45" style="42" customWidth="1"/>
    <col min="9722" max="9722" width="7.76666666666667" style="42" customWidth="1"/>
    <col min="9723" max="9723" width="9.34166666666667" style="42" customWidth="1"/>
    <col min="9724" max="9725" width="3.71666666666667" style="42" customWidth="1"/>
    <col min="9726" max="9726" width="3.6" style="42" customWidth="1"/>
    <col min="9727" max="9727" width="3.94166666666667" style="42" customWidth="1"/>
    <col min="9728" max="9730" width="9.9" style="42" customWidth="1"/>
    <col min="9731" max="9731" width="6.975" style="42" customWidth="1"/>
    <col min="9732" max="9732" width="9.9" style="42" customWidth="1"/>
    <col min="9733" max="9733" width="6.975" style="42" customWidth="1"/>
    <col min="9734" max="9734" width="5.4" style="42" customWidth="1"/>
    <col min="9735" max="9974" width="8.1" style="42"/>
    <col min="9975" max="9975" width="5.51666666666667" style="42" customWidth="1"/>
    <col min="9976" max="9976" width="4.16666666666667" style="42" customWidth="1"/>
    <col min="9977" max="9977" width="9.45" style="42" customWidth="1"/>
    <col min="9978" max="9978" width="7.76666666666667" style="42" customWidth="1"/>
    <col min="9979" max="9979" width="9.34166666666667" style="42" customWidth="1"/>
    <col min="9980" max="9981" width="3.71666666666667" style="42" customWidth="1"/>
    <col min="9982" max="9982" width="3.6" style="42" customWidth="1"/>
    <col min="9983" max="9983" width="3.94166666666667" style="42" customWidth="1"/>
    <col min="9984" max="9986" width="9.9" style="42" customWidth="1"/>
    <col min="9987" max="9987" width="6.975" style="42" customWidth="1"/>
    <col min="9988" max="9988" width="9.9" style="42" customWidth="1"/>
    <col min="9989" max="9989" width="6.975" style="42" customWidth="1"/>
    <col min="9990" max="9990" width="5.4" style="42" customWidth="1"/>
    <col min="9991" max="10230" width="8.1" style="42"/>
    <col min="10231" max="10231" width="5.51666666666667" style="42" customWidth="1"/>
    <col min="10232" max="10232" width="4.16666666666667" style="42" customWidth="1"/>
    <col min="10233" max="10233" width="9.45" style="42" customWidth="1"/>
    <col min="10234" max="10234" width="7.76666666666667" style="42" customWidth="1"/>
    <col min="10235" max="10235" width="9.34166666666667" style="42" customWidth="1"/>
    <col min="10236" max="10237" width="3.71666666666667" style="42" customWidth="1"/>
    <col min="10238" max="10238" width="3.6" style="42" customWidth="1"/>
    <col min="10239" max="10239" width="3.94166666666667" style="42" customWidth="1"/>
    <col min="10240" max="10242" width="9.9" style="42" customWidth="1"/>
    <col min="10243" max="10243" width="6.975" style="42" customWidth="1"/>
    <col min="10244" max="10244" width="9.9" style="42" customWidth="1"/>
    <col min="10245" max="10245" width="6.975" style="42" customWidth="1"/>
    <col min="10246" max="10246" width="5.4" style="42" customWidth="1"/>
    <col min="10247" max="10486" width="8.1" style="42"/>
    <col min="10487" max="10487" width="5.51666666666667" style="42" customWidth="1"/>
    <col min="10488" max="10488" width="4.16666666666667" style="42" customWidth="1"/>
    <col min="10489" max="10489" width="9.45" style="42" customWidth="1"/>
    <col min="10490" max="10490" width="7.76666666666667" style="42" customWidth="1"/>
    <col min="10491" max="10491" width="9.34166666666667" style="42" customWidth="1"/>
    <col min="10492" max="10493" width="3.71666666666667" style="42" customWidth="1"/>
    <col min="10494" max="10494" width="3.6" style="42" customWidth="1"/>
    <col min="10495" max="10495" width="3.94166666666667" style="42" customWidth="1"/>
    <col min="10496" max="10498" width="9.9" style="42" customWidth="1"/>
    <col min="10499" max="10499" width="6.975" style="42" customWidth="1"/>
    <col min="10500" max="10500" width="9.9" style="42" customWidth="1"/>
    <col min="10501" max="10501" width="6.975" style="42" customWidth="1"/>
    <col min="10502" max="10502" width="5.4" style="42" customWidth="1"/>
    <col min="10503" max="10742" width="8.1" style="42"/>
    <col min="10743" max="10743" width="5.51666666666667" style="42" customWidth="1"/>
    <col min="10744" max="10744" width="4.16666666666667" style="42" customWidth="1"/>
    <col min="10745" max="10745" width="9.45" style="42" customWidth="1"/>
    <col min="10746" max="10746" width="7.76666666666667" style="42" customWidth="1"/>
    <col min="10747" max="10747" width="9.34166666666667" style="42" customWidth="1"/>
    <col min="10748" max="10749" width="3.71666666666667" style="42" customWidth="1"/>
    <col min="10750" max="10750" width="3.6" style="42" customWidth="1"/>
    <col min="10751" max="10751" width="3.94166666666667" style="42" customWidth="1"/>
    <col min="10752" max="10754" width="9.9" style="42" customWidth="1"/>
    <col min="10755" max="10755" width="6.975" style="42" customWidth="1"/>
    <col min="10756" max="10756" width="9.9" style="42" customWidth="1"/>
    <col min="10757" max="10757" width="6.975" style="42" customWidth="1"/>
    <col min="10758" max="10758" width="5.4" style="42" customWidth="1"/>
    <col min="10759" max="10998" width="8.1" style="42"/>
    <col min="10999" max="10999" width="5.51666666666667" style="42" customWidth="1"/>
    <col min="11000" max="11000" width="4.16666666666667" style="42" customWidth="1"/>
    <col min="11001" max="11001" width="9.45" style="42" customWidth="1"/>
    <col min="11002" max="11002" width="7.76666666666667" style="42" customWidth="1"/>
    <col min="11003" max="11003" width="9.34166666666667" style="42" customWidth="1"/>
    <col min="11004" max="11005" width="3.71666666666667" style="42" customWidth="1"/>
    <col min="11006" max="11006" width="3.6" style="42" customWidth="1"/>
    <col min="11007" max="11007" width="3.94166666666667" style="42" customWidth="1"/>
    <col min="11008" max="11010" width="9.9" style="42" customWidth="1"/>
    <col min="11011" max="11011" width="6.975" style="42" customWidth="1"/>
    <col min="11012" max="11012" width="9.9" style="42" customWidth="1"/>
    <col min="11013" max="11013" width="6.975" style="42" customWidth="1"/>
    <col min="11014" max="11014" width="5.4" style="42" customWidth="1"/>
    <col min="11015" max="11254" width="8.1" style="42"/>
    <col min="11255" max="11255" width="5.51666666666667" style="42" customWidth="1"/>
    <col min="11256" max="11256" width="4.16666666666667" style="42" customWidth="1"/>
    <col min="11257" max="11257" width="9.45" style="42" customWidth="1"/>
    <col min="11258" max="11258" width="7.76666666666667" style="42" customWidth="1"/>
    <col min="11259" max="11259" width="9.34166666666667" style="42" customWidth="1"/>
    <col min="11260" max="11261" width="3.71666666666667" style="42" customWidth="1"/>
    <col min="11262" max="11262" width="3.6" style="42" customWidth="1"/>
    <col min="11263" max="11263" width="3.94166666666667" style="42" customWidth="1"/>
    <col min="11264" max="11266" width="9.9" style="42" customWidth="1"/>
    <col min="11267" max="11267" width="6.975" style="42" customWidth="1"/>
    <col min="11268" max="11268" width="9.9" style="42" customWidth="1"/>
    <col min="11269" max="11269" width="6.975" style="42" customWidth="1"/>
    <col min="11270" max="11270" width="5.4" style="42" customWidth="1"/>
    <col min="11271" max="11510" width="8.1" style="42"/>
    <col min="11511" max="11511" width="5.51666666666667" style="42" customWidth="1"/>
    <col min="11512" max="11512" width="4.16666666666667" style="42" customWidth="1"/>
    <col min="11513" max="11513" width="9.45" style="42" customWidth="1"/>
    <col min="11514" max="11514" width="7.76666666666667" style="42" customWidth="1"/>
    <col min="11515" max="11515" width="9.34166666666667" style="42" customWidth="1"/>
    <col min="11516" max="11517" width="3.71666666666667" style="42" customWidth="1"/>
    <col min="11518" max="11518" width="3.6" style="42" customWidth="1"/>
    <col min="11519" max="11519" width="3.94166666666667" style="42" customWidth="1"/>
    <col min="11520" max="11522" width="9.9" style="42" customWidth="1"/>
    <col min="11523" max="11523" width="6.975" style="42" customWidth="1"/>
    <col min="11524" max="11524" width="9.9" style="42" customWidth="1"/>
    <col min="11525" max="11525" width="6.975" style="42" customWidth="1"/>
    <col min="11526" max="11526" width="5.4" style="42" customWidth="1"/>
    <col min="11527" max="11766" width="8.1" style="42"/>
    <col min="11767" max="11767" width="5.51666666666667" style="42" customWidth="1"/>
    <col min="11768" max="11768" width="4.16666666666667" style="42" customWidth="1"/>
    <col min="11769" max="11769" width="9.45" style="42" customWidth="1"/>
    <col min="11770" max="11770" width="7.76666666666667" style="42" customWidth="1"/>
    <col min="11771" max="11771" width="9.34166666666667" style="42" customWidth="1"/>
    <col min="11772" max="11773" width="3.71666666666667" style="42" customWidth="1"/>
    <col min="11774" max="11774" width="3.6" style="42" customWidth="1"/>
    <col min="11775" max="11775" width="3.94166666666667" style="42" customWidth="1"/>
    <col min="11776" max="11778" width="9.9" style="42" customWidth="1"/>
    <col min="11779" max="11779" width="6.975" style="42" customWidth="1"/>
    <col min="11780" max="11780" width="9.9" style="42" customWidth="1"/>
    <col min="11781" max="11781" width="6.975" style="42" customWidth="1"/>
    <col min="11782" max="11782" width="5.4" style="42" customWidth="1"/>
    <col min="11783" max="12022" width="8.1" style="42"/>
    <col min="12023" max="12023" width="5.51666666666667" style="42" customWidth="1"/>
    <col min="12024" max="12024" width="4.16666666666667" style="42" customWidth="1"/>
    <col min="12025" max="12025" width="9.45" style="42" customWidth="1"/>
    <col min="12026" max="12026" width="7.76666666666667" style="42" customWidth="1"/>
    <col min="12027" max="12027" width="9.34166666666667" style="42" customWidth="1"/>
    <col min="12028" max="12029" width="3.71666666666667" style="42" customWidth="1"/>
    <col min="12030" max="12030" width="3.6" style="42" customWidth="1"/>
    <col min="12031" max="12031" width="3.94166666666667" style="42" customWidth="1"/>
    <col min="12032" max="12034" width="9.9" style="42" customWidth="1"/>
    <col min="12035" max="12035" width="6.975" style="42" customWidth="1"/>
    <col min="12036" max="12036" width="9.9" style="42" customWidth="1"/>
    <col min="12037" max="12037" width="6.975" style="42" customWidth="1"/>
    <col min="12038" max="12038" width="5.4" style="42" customWidth="1"/>
    <col min="12039" max="12278" width="8.1" style="42"/>
    <col min="12279" max="12279" width="5.51666666666667" style="42" customWidth="1"/>
    <col min="12280" max="12280" width="4.16666666666667" style="42" customWidth="1"/>
    <col min="12281" max="12281" width="9.45" style="42" customWidth="1"/>
    <col min="12282" max="12282" width="7.76666666666667" style="42" customWidth="1"/>
    <col min="12283" max="12283" width="9.34166666666667" style="42" customWidth="1"/>
    <col min="12284" max="12285" width="3.71666666666667" style="42" customWidth="1"/>
    <col min="12286" max="12286" width="3.6" style="42" customWidth="1"/>
    <col min="12287" max="12287" width="3.94166666666667" style="42" customWidth="1"/>
    <col min="12288" max="12290" width="9.9" style="42" customWidth="1"/>
    <col min="12291" max="12291" width="6.975" style="42" customWidth="1"/>
    <col min="12292" max="12292" width="9.9" style="42" customWidth="1"/>
    <col min="12293" max="12293" width="6.975" style="42" customWidth="1"/>
    <col min="12294" max="12294" width="5.4" style="42" customWidth="1"/>
    <col min="12295" max="12534" width="8.1" style="42"/>
    <col min="12535" max="12535" width="5.51666666666667" style="42" customWidth="1"/>
    <col min="12536" max="12536" width="4.16666666666667" style="42" customWidth="1"/>
    <col min="12537" max="12537" width="9.45" style="42" customWidth="1"/>
    <col min="12538" max="12538" width="7.76666666666667" style="42" customWidth="1"/>
    <col min="12539" max="12539" width="9.34166666666667" style="42" customWidth="1"/>
    <col min="12540" max="12541" width="3.71666666666667" style="42" customWidth="1"/>
    <col min="12542" max="12542" width="3.6" style="42" customWidth="1"/>
    <col min="12543" max="12543" width="3.94166666666667" style="42" customWidth="1"/>
    <col min="12544" max="12546" width="9.9" style="42" customWidth="1"/>
    <col min="12547" max="12547" width="6.975" style="42" customWidth="1"/>
    <col min="12548" max="12548" width="9.9" style="42" customWidth="1"/>
    <col min="12549" max="12549" width="6.975" style="42" customWidth="1"/>
    <col min="12550" max="12550" width="5.4" style="42" customWidth="1"/>
    <col min="12551" max="12790" width="8.1" style="42"/>
    <col min="12791" max="12791" width="5.51666666666667" style="42" customWidth="1"/>
    <col min="12792" max="12792" width="4.16666666666667" style="42" customWidth="1"/>
    <col min="12793" max="12793" width="9.45" style="42" customWidth="1"/>
    <col min="12794" max="12794" width="7.76666666666667" style="42" customWidth="1"/>
    <col min="12795" max="12795" width="9.34166666666667" style="42" customWidth="1"/>
    <col min="12796" max="12797" width="3.71666666666667" style="42" customWidth="1"/>
    <col min="12798" max="12798" width="3.6" style="42" customWidth="1"/>
    <col min="12799" max="12799" width="3.94166666666667" style="42" customWidth="1"/>
    <col min="12800" max="12802" width="9.9" style="42" customWidth="1"/>
    <col min="12803" max="12803" width="6.975" style="42" customWidth="1"/>
    <col min="12804" max="12804" width="9.9" style="42" customWidth="1"/>
    <col min="12805" max="12805" width="6.975" style="42" customWidth="1"/>
    <col min="12806" max="12806" width="5.4" style="42" customWidth="1"/>
    <col min="12807" max="13046" width="8.1" style="42"/>
    <col min="13047" max="13047" width="5.51666666666667" style="42" customWidth="1"/>
    <col min="13048" max="13048" width="4.16666666666667" style="42" customWidth="1"/>
    <col min="13049" max="13049" width="9.45" style="42" customWidth="1"/>
    <col min="13050" max="13050" width="7.76666666666667" style="42" customWidth="1"/>
    <col min="13051" max="13051" width="9.34166666666667" style="42" customWidth="1"/>
    <col min="13052" max="13053" width="3.71666666666667" style="42" customWidth="1"/>
    <col min="13054" max="13054" width="3.6" style="42" customWidth="1"/>
    <col min="13055" max="13055" width="3.94166666666667" style="42" customWidth="1"/>
    <col min="13056" max="13058" width="9.9" style="42" customWidth="1"/>
    <col min="13059" max="13059" width="6.975" style="42" customWidth="1"/>
    <col min="13060" max="13060" width="9.9" style="42" customWidth="1"/>
    <col min="13061" max="13061" width="6.975" style="42" customWidth="1"/>
    <col min="13062" max="13062" width="5.4" style="42" customWidth="1"/>
    <col min="13063" max="13302" width="8.1" style="42"/>
    <col min="13303" max="13303" width="5.51666666666667" style="42" customWidth="1"/>
    <col min="13304" max="13304" width="4.16666666666667" style="42" customWidth="1"/>
    <col min="13305" max="13305" width="9.45" style="42" customWidth="1"/>
    <col min="13306" max="13306" width="7.76666666666667" style="42" customWidth="1"/>
    <col min="13307" max="13307" width="9.34166666666667" style="42" customWidth="1"/>
    <col min="13308" max="13309" width="3.71666666666667" style="42" customWidth="1"/>
    <col min="13310" max="13310" width="3.6" style="42" customWidth="1"/>
    <col min="13311" max="13311" width="3.94166666666667" style="42" customWidth="1"/>
    <col min="13312" max="13314" width="9.9" style="42" customWidth="1"/>
    <col min="13315" max="13315" width="6.975" style="42" customWidth="1"/>
    <col min="13316" max="13316" width="9.9" style="42" customWidth="1"/>
    <col min="13317" max="13317" width="6.975" style="42" customWidth="1"/>
    <col min="13318" max="13318" width="5.4" style="42" customWidth="1"/>
    <col min="13319" max="13558" width="8.1" style="42"/>
    <col min="13559" max="13559" width="5.51666666666667" style="42" customWidth="1"/>
    <col min="13560" max="13560" width="4.16666666666667" style="42" customWidth="1"/>
    <col min="13561" max="13561" width="9.45" style="42" customWidth="1"/>
    <col min="13562" max="13562" width="7.76666666666667" style="42" customWidth="1"/>
    <col min="13563" max="13563" width="9.34166666666667" style="42" customWidth="1"/>
    <col min="13564" max="13565" width="3.71666666666667" style="42" customWidth="1"/>
    <col min="13566" max="13566" width="3.6" style="42" customWidth="1"/>
    <col min="13567" max="13567" width="3.94166666666667" style="42" customWidth="1"/>
    <col min="13568" max="13570" width="9.9" style="42" customWidth="1"/>
    <col min="13571" max="13571" width="6.975" style="42" customWidth="1"/>
    <col min="13572" max="13572" width="9.9" style="42" customWidth="1"/>
    <col min="13573" max="13573" width="6.975" style="42" customWidth="1"/>
    <col min="13574" max="13574" width="5.4" style="42" customWidth="1"/>
    <col min="13575" max="13814" width="8.1" style="42"/>
    <col min="13815" max="13815" width="5.51666666666667" style="42" customWidth="1"/>
    <col min="13816" max="13816" width="4.16666666666667" style="42" customWidth="1"/>
    <col min="13817" max="13817" width="9.45" style="42" customWidth="1"/>
    <col min="13818" max="13818" width="7.76666666666667" style="42" customWidth="1"/>
    <col min="13819" max="13819" width="9.34166666666667" style="42" customWidth="1"/>
    <col min="13820" max="13821" width="3.71666666666667" style="42" customWidth="1"/>
    <col min="13822" max="13822" width="3.6" style="42" customWidth="1"/>
    <col min="13823" max="13823" width="3.94166666666667" style="42" customWidth="1"/>
    <col min="13824" max="13826" width="9.9" style="42" customWidth="1"/>
    <col min="13827" max="13827" width="6.975" style="42" customWidth="1"/>
    <col min="13828" max="13828" width="9.9" style="42" customWidth="1"/>
    <col min="13829" max="13829" width="6.975" style="42" customWidth="1"/>
    <col min="13830" max="13830" width="5.4" style="42" customWidth="1"/>
    <col min="13831" max="14070" width="8.1" style="42"/>
    <col min="14071" max="14071" width="5.51666666666667" style="42" customWidth="1"/>
    <col min="14072" max="14072" width="4.16666666666667" style="42" customWidth="1"/>
    <col min="14073" max="14073" width="9.45" style="42" customWidth="1"/>
    <col min="14074" max="14074" width="7.76666666666667" style="42" customWidth="1"/>
    <col min="14075" max="14075" width="9.34166666666667" style="42" customWidth="1"/>
    <col min="14076" max="14077" width="3.71666666666667" style="42" customWidth="1"/>
    <col min="14078" max="14078" width="3.6" style="42" customWidth="1"/>
    <col min="14079" max="14079" width="3.94166666666667" style="42" customWidth="1"/>
    <col min="14080" max="14082" width="9.9" style="42" customWidth="1"/>
    <col min="14083" max="14083" width="6.975" style="42" customWidth="1"/>
    <col min="14084" max="14084" width="9.9" style="42" customWidth="1"/>
    <col min="14085" max="14085" width="6.975" style="42" customWidth="1"/>
    <col min="14086" max="14086" width="5.4" style="42" customWidth="1"/>
    <col min="14087" max="14326" width="8.1" style="42"/>
    <col min="14327" max="14327" width="5.51666666666667" style="42" customWidth="1"/>
    <col min="14328" max="14328" width="4.16666666666667" style="42" customWidth="1"/>
    <col min="14329" max="14329" width="9.45" style="42" customWidth="1"/>
    <col min="14330" max="14330" width="7.76666666666667" style="42" customWidth="1"/>
    <col min="14331" max="14331" width="9.34166666666667" style="42" customWidth="1"/>
    <col min="14332" max="14333" width="3.71666666666667" style="42" customWidth="1"/>
    <col min="14334" max="14334" width="3.6" style="42" customWidth="1"/>
    <col min="14335" max="14335" width="3.94166666666667" style="42" customWidth="1"/>
    <col min="14336" max="14338" width="9.9" style="42" customWidth="1"/>
    <col min="14339" max="14339" width="6.975" style="42" customWidth="1"/>
    <col min="14340" max="14340" width="9.9" style="42" customWidth="1"/>
    <col min="14341" max="14341" width="6.975" style="42" customWidth="1"/>
    <col min="14342" max="14342" width="5.4" style="42" customWidth="1"/>
    <col min="14343" max="14582" width="8.1" style="42"/>
    <col min="14583" max="14583" width="5.51666666666667" style="42" customWidth="1"/>
    <col min="14584" max="14584" width="4.16666666666667" style="42" customWidth="1"/>
    <col min="14585" max="14585" width="9.45" style="42" customWidth="1"/>
    <col min="14586" max="14586" width="7.76666666666667" style="42" customWidth="1"/>
    <col min="14587" max="14587" width="9.34166666666667" style="42" customWidth="1"/>
    <col min="14588" max="14589" width="3.71666666666667" style="42" customWidth="1"/>
    <col min="14590" max="14590" width="3.6" style="42" customWidth="1"/>
    <col min="14591" max="14591" width="3.94166666666667" style="42" customWidth="1"/>
    <col min="14592" max="14594" width="9.9" style="42" customWidth="1"/>
    <col min="14595" max="14595" width="6.975" style="42" customWidth="1"/>
    <col min="14596" max="14596" width="9.9" style="42" customWidth="1"/>
    <col min="14597" max="14597" width="6.975" style="42" customWidth="1"/>
    <col min="14598" max="14598" width="5.4" style="42" customWidth="1"/>
    <col min="14599" max="14838" width="8.1" style="42"/>
    <col min="14839" max="14839" width="5.51666666666667" style="42" customWidth="1"/>
    <col min="14840" max="14840" width="4.16666666666667" style="42" customWidth="1"/>
    <col min="14841" max="14841" width="9.45" style="42" customWidth="1"/>
    <col min="14842" max="14842" width="7.76666666666667" style="42" customWidth="1"/>
    <col min="14843" max="14843" width="9.34166666666667" style="42" customWidth="1"/>
    <col min="14844" max="14845" width="3.71666666666667" style="42" customWidth="1"/>
    <col min="14846" max="14846" width="3.6" style="42" customWidth="1"/>
    <col min="14847" max="14847" width="3.94166666666667" style="42" customWidth="1"/>
    <col min="14848" max="14850" width="9.9" style="42" customWidth="1"/>
    <col min="14851" max="14851" width="6.975" style="42" customWidth="1"/>
    <col min="14852" max="14852" width="9.9" style="42" customWidth="1"/>
    <col min="14853" max="14853" width="6.975" style="42" customWidth="1"/>
    <col min="14854" max="14854" width="5.4" style="42" customWidth="1"/>
    <col min="14855" max="15094" width="8.1" style="42"/>
    <col min="15095" max="15095" width="5.51666666666667" style="42" customWidth="1"/>
    <col min="15096" max="15096" width="4.16666666666667" style="42" customWidth="1"/>
    <col min="15097" max="15097" width="9.45" style="42" customWidth="1"/>
    <col min="15098" max="15098" width="7.76666666666667" style="42" customWidth="1"/>
    <col min="15099" max="15099" width="9.34166666666667" style="42" customWidth="1"/>
    <col min="15100" max="15101" width="3.71666666666667" style="42" customWidth="1"/>
    <col min="15102" max="15102" width="3.6" style="42" customWidth="1"/>
    <col min="15103" max="15103" width="3.94166666666667" style="42" customWidth="1"/>
    <col min="15104" max="15106" width="9.9" style="42" customWidth="1"/>
    <col min="15107" max="15107" width="6.975" style="42" customWidth="1"/>
    <col min="15108" max="15108" width="9.9" style="42" customWidth="1"/>
    <col min="15109" max="15109" width="6.975" style="42" customWidth="1"/>
    <col min="15110" max="15110" width="5.4" style="42" customWidth="1"/>
    <col min="15111" max="15350" width="8.1" style="42"/>
    <col min="15351" max="15351" width="5.51666666666667" style="42" customWidth="1"/>
    <col min="15352" max="15352" width="4.16666666666667" style="42" customWidth="1"/>
    <col min="15353" max="15353" width="9.45" style="42" customWidth="1"/>
    <col min="15354" max="15354" width="7.76666666666667" style="42" customWidth="1"/>
    <col min="15355" max="15355" width="9.34166666666667" style="42" customWidth="1"/>
    <col min="15356" max="15357" width="3.71666666666667" style="42" customWidth="1"/>
    <col min="15358" max="15358" width="3.6" style="42" customWidth="1"/>
    <col min="15359" max="15359" width="3.94166666666667" style="42" customWidth="1"/>
    <col min="15360" max="15362" width="9.9" style="42" customWidth="1"/>
    <col min="15363" max="15363" width="6.975" style="42" customWidth="1"/>
    <col min="15364" max="15364" width="9.9" style="42" customWidth="1"/>
    <col min="15365" max="15365" width="6.975" style="42" customWidth="1"/>
    <col min="15366" max="15366" width="5.4" style="42" customWidth="1"/>
    <col min="15367" max="15606" width="8.1" style="42"/>
    <col min="15607" max="15607" width="5.51666666666667" style="42" customWidth="1"/>
    <col min="15608" max="15608" width="4.16666666666667" style="42" customWidth="1"/>
    <col min="15609" max="15609" width="9.45" style="42" customWidth="1"/>
    <col min="15610" max="15610" width="7.76666666666667" style="42" customWidth="1"/>
    <col min="15611" max="15611" width="9.34166666666667" style="42" customWidth="1"/>
    <col min="15612" max="15613" width="3.71666666666667" style="42" customWidth="1"/>
    <col min="15614" max="15614" width="3.6" style="42" customWidth="1"/>
    <col min="15615" max="15615" width="3.94166666666667" style="42" customWidth="1"/>
    <col min="15616" max="15618" width="9.9" style="42" customWidth="1"/>
    <col min="15619" max="15619" width="6.975" style="42" customWidth="1"/>
    <col min="15620" max="15620" width="9.9" style="42" customWidth="1"/>
    <col min="15621" max="15621" width="6.975" style="42" customWidth="1"/>
    <col min="15622" max="15622" width="5.4" style="42" customWidth="1"/>
    <col min="15623" max="15862" width="8.1" style="42"/>
    <col min="15863" max="15863" width="5.51666666666667" style="42" customWidth="1"/>
    <col min="15864" max="15864" width="4.16666666666667" style="42" customWidth="1"/>
    <col min="15865" max="15865" width="9.45" style="42" customWidth="1"/>
    <col min="15866" max="15866" width="7.76666666666667" style="42" customWidth="1"/>
    <col min="15867" max="15867" width="9.34166666666667" style="42" customWidth="1"/>
    <col min="15868" max="15869" width="3.71666666666667" style="42" customWidth="1"/>
    <col min="15870" max="15870" width="3.6" style="42" customWidth="1"/>
    <col min="15871" max="15871" width="3.94166666666667" style="42" customWidth="1"/>
    <col min="15872" max="15874" width="9.9" style="42" customWidth="1"/>
    <col min="15875" max="15875" width="6.975" style="42" customWidth="1"/>
    <col min="15876" max="15876" width="9.9" style="42" customWidth="1"/>
    <col min="15877" max="15877" width="6.975" style="42" customWidth="1"/>
    <col min="15878" max="15878" width="5.4" style="42" customWidth="1"/>
    <col min="15879" max="16118" width="8.1" style="42"/>
    <col min="16119" max="16119" width="5.51666666666667" style="42" customWidth="1"/>
    <col min="16120" max="16120" width="4.16666666666667" style="42" customWidth="1"/>
    <col min="16121" max="16121" width="9.45" style="42" customWidth="1"/>
    <col min="16122" max="16122" width="7.76666666666667" style="42" customWidth="1"/>
    <col min="16123" max="16123" width="9.34166666666667" style="42" customWidth="1"/>
    <col min="16124" max="16125" width="3.71666666666667" style="42" customWidth="1"/>
    <col min="16126" max="16126" width="3.6" style="42" customWidth="1"/>
    <col min="16127" max="16127" width="3.94166666666667" style="42" customWidth="1"/>
    <col min="16128" max="16130" width="9.9" style="42" customWidth="1"/>
    <col min="16131" max="16131" width="6.975" style="42" customWidth="1"/>
    <col min="16132" max="16132" width="9.9" style="42" customWidth="1"/>
    <col min="16133" max="16133" width="6.975" style="42" customWidth="1"/>
    <col min="16134" max="16134" width="5.4" style="42" customWidth="1"/>
    <col min="16135" max="16384" width="8.1" style="42"/>
  </cols>
  <sheetData>
    <row r="1" s="40" customFormat="1" ht="39" customHeight="1" spans="1:7">
      <c r="A1" s="46" t="s">
        <v>62</v>
      </c>
      <c r="B1" s="47"/>
      <c r="C1" s="47"/>
      <c r="D1" s="47"/>
      <c r="E1" s="47"/>
      <c r="F1" s="47"/>
      <c r="G1" s="47"/>
    </row>
    <row r="2" s="41" customFormat="1" ht="63" customHeight="1" spans="1:7">
      <c r="A2" s="48" t="s">
        <v>63</v>
      </c>
      <c r="B2" s="48"/>
      <c r="C2" s="48"/>
      <c r="D2" s="48"/>
      <c r="E2" s="48"/>
      <c r="F2" s="48"/>
      <c r="G2" s="48"/>
    </row>
    <row r="3" s="41" customFormat="1" ht="10.25" customHeight="1" spans="1:7">
      <c r="A3" s="49" t="s">
        <v>64</v>
      </c>
      <c r="B3" s="50" t="s">
        <v>65</v>
      </c>
      <c r="C3" s="50" t="s">
        <v>66</v>
      </c>
      <c r="D3" s="50" t="s">
        <v>67</v>
      </c>
      <c r="E3" s="50" t="s">
        <v>68</v>
      </c>
      <c r="F3" s="51" t="s">
        <v>69</v>
      </c>
      <c r="G3" s="50" t="s">
        <v>70</v>
      </c>
    </row>
    <row r="4" s="41" customFormat="1" ht="10.25" customHeight="1" spans="1:7">
      <c r="A4" s="52"/>
      <c r="B4" s="53"/>
      <c r="C4" s="53"/>
      <c r="D4" s="53"/>
      <c r="E4" s="53"/>
      <c r="F4" s="54"/>
      <c r="G4" s="53"/>
    </row>
    <row r="5" s="42" customFormat="1" ht="18.5" customHeight="1" spans="1:7">
      <c r="A5" s="55">
        <v>1</v>
      </c>
      <c r="B5" s="55" t="s">
        <v>71</v>
      </c>
      <c r="C5" s="56" t="s">
        <v>72</v>
      </c>
      <c r="D5" s="56" t="s">
        <v>73</v>
      </c>
      <c r="E5" s="57">
        <v>1</v>
      </c>
      <c r="F5" s="58"/>
      <c r="G5" s="55"/>
    </row>
    <row r="6" s="42" customFormat="1" ht="18.5" customHeight="1" spans="1:7">
      <c r="A6" s="55">
        <v>2</v>
      </c>
      <c r="B6" s="55" t="s">
        <v>71</v>
      </c>
      <c r="C6" s="56" t="s">
        <v>74</v>
      </c>
      <c r="D6" s="56" t="s">
        <v>73</v>
      </c>
      <c r="E6" s="57">
        <v>1</v>
      </c>
      <c r="F6" s="58"/>
      <c r="G6" s="55"/>
    </row>
    <row r="7" s="42" customFormat="1" ht="18.5" customHeight="1" spans="1:7">
      <c r="A7" s="55">
        <v>3</v>
      </c>
      <c r="B7" s="55" t="s">
        <v>71</v>
      </c>
      <c r="C7" s="56" t="s">
        <v>75</v>
      </c>
      <c r="D7" s="56" t="s">
        <v>73</v>
      </c>
      <c r="E7" s="57">
        <v>1</v>
      </c>
      <c r="F7" s="58"/>
      <c r="G7" s="55"/>
    </row>
    <row r="8" s="42" customFormat="1" ht="18.5" customHeight="1" spans="1:7">
      <c r="A8" s="55">
        <v>4</v>
      </c>
      <c r="B8" s="55" t="s">
        <v>76</v>
      </c>
      <c r="C8" s="56" t="s">
        <v>77</v>
      </c>
      <c r="D8" s="56" t="s">
        <v>73</v>
      </c>
      <c r="E8" s="57">
        <v>1</v>
      </c>
      <c r="F8" s="58"/>
      <c r="G8" s="55"/>
    </row>
    <row r="9" s="42" customFormat="1" ht="18.5" customHeight="1" spans="1:7">
      <c r="A9" s="55">
        <v>5</v>
      </c>
      <c r="B9" s="55" t="s">
        <v>76</v>
      </c>
      <c r="C9" s="56" t="s">
        <v>78</v>
      </c>
      <c r="D9" s="56" t="s">
        <v>73</v>
      </c>
      <c r="E9" s="57">
        <v>1</v>
      </c>
      <c r="F9" s="58"/>
      <c r="G9" s="55"/>
    </row>
    <row r="10" s="42" customFormat="1" ht="18.5" customHeight="1" spans="1:7">
      <c r="A10" s="55">
        <v>6</v>
      </c>
      <c r="B10" s="55" t="s">
        <v>79</v>
      </c>
      <c r="C10" s="56" t="s">
        <v>80</v>
      </c>
      <c r="D10" s="56" t="s">
        <v>73</v>
      </c>
      <c r="E10" s="57">
        <v>1</v>
      </c>
      <c r="F10" s="58"/>
      <c r="G10" s="55"/>
    </row>
    <row r="11" s="42" customFormat="1" ht="18.5" customHeight="1" spans="1:7">
      <c r="A11" s="55">
        <v>7</v>
      </c>
      <c r="B11" s="55" t="s">
        <v>81</v>
      </c>
      <c r="C11" s="56" t="s">
        <v>82</v>
      </c>
      <c r="D11" s="56" t="s">
        <v>73</v>
      </c>
      <c r="E11" s="57">
        <v>1</v>
      </c>
      <c r="F11" s="58"/>
      <c r="G11" s="55"/>
    </row>
    <row r="12" s="42" customFormat="1" ht="18.5" customHeight="1" spans="1:7">
      <c r="A12" s="55">
        <v>8</v>
      </c>
      <c r="B12" s="55" t="s">
        <v>71</v>
      </c>
      <c r="C12" s="56" t="s">
        <v>83</v>
      </c>
      <c r="D12" s="56" t="s">
        <v>73</v>
      </c>
      <c r="E12" s="57">
        <v>1</v>
      </c>
      <c r="F12" s="58"/>
      <c r="G12" s="55"/>
    </row>
    <row r="13" s="42" customFormat="1" ht="18.5" customHeight="1" spans="1:7">
      <c r="A13" s="55">
        <v>9</v>
      </c>
      <c r="B13" s="55" t="s">
        <v>84</v>
      </c>
      <c r="C13" s="56" t="s">
        <v>85</v>
      </c>
      <c r="D13" s="56" t="s">
        <v>86</v>
      </c>
      <c r="E13" s="57">
        <v>1</v>
      </c>
      <c r="F13" s="58"/>
      <c r="G13" s="55"/>
    </row>
    <row r="14" s="42" customFormat="1" ht="18.5" customHeight="1" spans="1:7">
      <c r="A14" s="55">
        <v>10</v>
      </c>
      <c r="B14" s="55" t="s">
        <v>76</v>
      </c>
      <c r="C14" s="56" t="s">
        <v>87</v>
      </c>
      <c r="D14" s="56" t="s">
        <v>73</v>
      </c>
      <c r="E14" s="57">
        <v>1</v>
      </c>
      <c r="F14" s="58"/>
      <c r="G14" s="55"/>
    </row>
    <row r="15" s="42" customFormat="1" ht="18.5" customHeight="1" spans="1:7">
      <c r="A15" s="55">
        <v>11</v>
      </c>
      <c r="B15" s="55" t="s">
        <v>76</v>
      </c>
      <c r="C15" s="56" t="s">
        <v>88</v>
      </c>
      <c r="D15" s="56" t="s">
        <v>73</v>
      </c>
      <c r="E15" s="57">
        <v>1</v>
      </c>
      <c r="F15" s="58"/>
      <c r="G15" s="55"/>
    </row>
    <row r="16" s="42" customFormat="1" ht="18.5" customHeight="1" spans="1:7">
      <c r="A16" s="55">
        <v>12</v>
      </c>
      <c r="B16" s="55" t="s">
        <v>76</v>
      </c>
      <c r="C16" s="56" t="s">
        <v>89</v>
      </c>
      <c r="D16" s="56" t="s">
        <v>73</v>
      </c>
      <c r="E16" s="57">
        <v>1</v>
      </c>
      <c r="F16" s="58"/>
      <c r="G16" s="55"/>
    </row>
    <row r="17" s="42" customFormat="1" ht="18.5" customHeight="1" spans="1:7">
      <c r="A17" s="55">
        <v>13</v>
      </c>
      <c r="B17" s="55" t="s">
        <v>76</v>
      </c>
      <c r="C17" s="56" t="s">
        <v>89</v>
      </c>
      <c r="D17" s="56" t="s">
        <v>73</v>
      </c>
      <c r="E17" s="57">
        <v>1</v>
      </c>
      <c r="F17" s="58"/>
      <c r="G17" s="55"/>
    </row>
    <row r="18" s="42" customFormat="1" ht="18.5" customHeight="1" spans="1:7">
      <c r="A18" s="55">
        <v>14</v>
      </c>
      <c r="B18" s="55" t="s">
        <v>76</v>
      </c>
      <c r="C18" s="56" t="s">
        <v>89</v>
      </c>
      <c r="D18" s="56" t="s">
        <v>73</v>
      </c>
      <c r="E18" s="57">
        <v>1</v>
      </c>
      <c r="F18" s="58"/>
      <c r="G18" s="55"/>
    </row>
    <row r="19" s="42" customFormat="1" ht="18.5" customHeight="1" spans="1:7">
      <c r="A19" s="55">
        <v>15</v>
      </c>
      <c r="B19" s="55" t="s">
        <v>90</v>
      </c>
      <c r="C19" s="56" t="s">
        <v>91</v>
      </c>
      <c r="D19" s="56" t="s">
        <v>73</v>
      </c>
      <c r="E19" s="57">
        <v>1</v>
      </c>
      <c r="F19" s="58"/>
      <c r="G19" s="55"/>
    </row>
    <row r="20" s="42" customFormat="1" ht="18.5" customHeight="1" spans="1:7">
      <c r="A20" s="55">
        <v>16</v>
      </c>
      <c r="B20" s="55" t="s">
        <v>71</v>
      </c>
      <c r="C20" s="56" t="s">
        <v>72</v>
      </c>
      <c r="D20" s="56" t="s">
        <v>73</v>
      </c>
      <c r="E20" s="57">
        <v>1</v>
      </c>
      <c r="F20" s="58"/>
      <c r="G20" s="55"/>
    </row>
    <row r="21" s="42" customFormat="1" ht="18.5" customHeight="1" spans="1:7">
      <c r="A21" s="55">
        <v>17</v>
      </c>
      <c r="B21" s="55" t="s">
        <v>71</v>
      </c>
      <c r="C21" s="56" t="s">
        <v>72</v>
      </c>
      <c r="D21" s="56" t="s">
        <v>73</v>
      </c>
      <c r="E21" s="57">
        <v>1</v>
      </c>
      <c r="F21" s="58"/>
      <c r="G21" s="55"/>
    </row>
    <row r="22" s="42" customFormat="1" ht="18.5" customHeight="1" spans="1:7">
      <c r="A22" s="55">
        <v>18</v>
      </c>
      <c r="B22" s="55" t="s">
        <v>71</v>
      </c>
      <c r="C22" s="56" t="s">
        <v>92</v>
      </c>
      <c r="D22" s="56" t="s">
        <v>73</v>
      </c>
      <c r="E22" s="57">
        <v>1</v>
      </c>
      <c r="F22" s="58"/>
      <c r="G22" s="55"/>
    </row>
    <row r="23" s="42" customFormat="1" ht="18.5" customHeight="1" spans="1:7">
      <c r="A23" s="55">
        <v>19</v>
      </c>
      <c r="B23" s="55" t="s">
        <v>71</v>
      </c>
      <c r="C23" s="56" t="s">
        <v>92</v>
      </c>
      <c r="D23" s="56" t="s">
        <v>73</v>
      </c>
      <c r="E23" s="57">
        <v>1</v>
      </c>
      <c r="F23" s="58"/>
      <c r="G23" s="55"/>
    </row>
    <row r="24" s="42" customFormat="1" ht="18.5" customHeight="1" spans="1:7">
      <c r="A24" s="55">
        <v>20</v>
      </c>
      <c r="B24" s="55" t="s">
        <v>71</v>
      </c>
      <c r="C24" s="56" t="s">
        <v>92</v>
      </c>
      <c r="D24" s="56" t="s">
        <v>73</v>
      </c>
      <c r="E24" s="57">
        <v>1</v>
      </c>
      <c r="F24" s="58"/>
      <c r="G24" s="55"/>
    </row>
    <row r="25" s="42" customFormat="1" ht="18.5" customHeight="1" spans="1:7">
      <c r="A25" s="55">
        <v>21</v>
      </c>
      <c r="B25" s="55" t="s">
        <v>71</v>
      </c>
      <c r="C25" s="56" t="s">
        <v>92</v>
      </c>
      <c r="D25" s="56" t="s">
        <v>73</v>
      </c>
      <c r="E25" s="57">
        <v>1</v>
      </c>
      <c r="F25" s="58"/>
      <c r="G25" s="55"/>
    </row>
    <row r="26" s="42" customFormat="1" ht="18.5" customHeight="1" spans="1:7">
      <c r="A26" s="55">
        <v>22</v>
      </c>
      <c r="B26" s="55" t="s">
        <v>71</v>
      </c>
      <c r="C26" s="56" t="s">
        <v>92</v>
      </c>
      <c r="D26" s="56" t="s">
        <v>73</v>
      </c>
      <c r="E26" s="57">
        <v>1</v>
      </c>
      <c r="F26" s="58"/>
      <c r="G26" s="55"/>
    </row>
    <row r="27" s="42" customFormat="1" ht="18.5" customHeight="1" spans="1:7">
      <c r="A27" s="55">
        <v>23</v>
      </c>
      <c r="B27" s="55" t="s">
        <v>81</v>
      </c>
      <c r="C27" s="56" t="s">
        <v>82</v>
      </c>
      <c r="D27" s="56" t="s">
        <v>73</v>
      </c>
      <c r="E27" s="57">
        <v>1</v>
      </c>
      <c r="F27" s="58"/>
      <c r="G27" s="55"/>
    </row>
    <row r="28" s="42" customFormat="1" ht="18.5" customHeight="1" spans="1:7">
      <c r="A28" s="55">
        <v>24</v>
      </c>
      <c r="B28" s="55" t="s">
        <v>81</v>
      </c>
      <c r="C28" s="56" t="s">
        <v>82</v>
      </c>
      <c r="D28" s="56" t="s">
        <v>73</v>
      </c>
      <c r="E28" s="57">
        <v>1</v>
      </c>
      <c r="F28" s="58"/>
      <c r="G28" s="55"/>
    </row>
    <row r="29" s="42" customFormat="1" ht="18.5" customHeight="1" spans="1:7">
      <c r="A29" s="55">
        <v>25</v>
      </c>
      <c r="B29" s="55" t="s">
        <v>81</v>
      </c>
      <c r="C29" s="56" t="s">
        <v>82</v>
      </c>
      <c r="D29" s="56" t="s">
        <v>73</v>
      </c>
      <c r="E29" s="57">
        <v>1</v>
      </c>
      <c r="F29" s="58"/>
      <c r="G29" s="55"/>
    </row>
    <row r="30" s="42" customFormat="1" ht="18.5" customHeight="1" spans="1:7">
      <c r="A30" s="55">
        <v>26</v>
      </c>
      <c r="B30" s="55" t="s">
        <v>93</v>
      </c>
      <c r="C30" s="56" t="s">
        <v>94</v>
      </c>
      <c r="D30" s="56" t="s">
        <v>73</v>
      </c>
      <c r="E30" s="57">
        <v>1</v>
      </c>
      <c r="F30" s="58"/>
      <c r="G30" s="55"/>
    </row>
    <row r="31" s="42" customFormat="1" ht="18.5" customHeight="1" spans="1:7">
      <c r="A31" s="55">
        <v>27</v>
      </c>
      <c r="B31" s="55" t="s">
        <v>93</v>
      </c>
      <c r="C31" s="56" t="s">
        <v>94</v>
      </c>
      <c r="D31" s="56" t="s">
        <v>73</v>
      </c>
      <c r="E31" s="57">
        <v>1</v>
      </c>
      <c r="F31" s="58"/>
      <c r="G31" s="55"/>
    </row>
    <row r="32" s="42" customFormat="1" ht="18.5" customHeight="1" spans="1:7">
      <c r="A32" s="55">
        <v>28</v>
      </c>
      <c r="B32" s="55" t="s">
        <v>93</v>
      </c>
      <c r="C32" s="56" t="s">
        <v>94</v>
      </c>
      <c r="D32" s="56" t="s">
        <v>73</v>
      </c>
      <c r="E32" s="57">
        <v>1</v>
      </c>
      <c r="F32" s="58"/>
      <c r="G32" s="55"/>
    </row>
    <row r="33" s="42" customFormat="1" ht="18.5" customHeight="1" spans="1:7">
      <c r="A33" s="55">
        <v>29</v>
      </c>
      <c r="B33" s="55" t="s">
        <v>71</v>
      </c>
      <c r="C33" s="56" t="s">
        <v>95</v>
      </c>
      <c r="D33" s="56" t="s">
        <v>73</v>
      </c>
      <c r="E33" s="57">
        <v>1</v>
      </c>
      <c r="F33" s="58"/>
      <c r="G33" s="55"/>
    </row>
    <row r="34" s="42" customFormat="1" ht="18.5" customHeight="1" spans="1:7">
      <c r="A34" s="55">
        <v>30</v>
      </c>
      <c r="B34" s="55" t="s">
        <v>79</v>
      </c>
      <c r="C34" s="56" t="s">
        <v>80</v>
      </c>
      <c r="D34" s="56" t="s">
        <v>73</v>
      </c>
      <c r="E34" s="57">
        <v>1</v>
      </c>
      <c r="F34" s="58"/>
      <c r="G34" s="55"/>
    </row>
    <row r="35" s="42" customFormat="1" ht="18.5" customHeight="1" spans="1:7">
      <c r="A35" s="55">
        <v>31</v>
      </c>
      <c r="B35" s="55" t="s">
        <v>79</v>
      </c>
      <c r="C35" s="56" t="s">
        <v>96</v>
      </c>
      <c r="D35" s="56" t="s">
        <v>73</v>
      </c>
      <c r="E35" s="57">
        <v>1</v>
      </c>
      <c r="F35" s="58"/>
      <c r="G35" s="55"/>
    </row>
    <row r="36" s="42" customFormat="1" ht="18.5" customHeight="1" spans="1:7">
      <c r="A36" s="55">
        <v>32</v>
      </c>
      <c r="B36" s="55" t="s">
        <v>79</v>
      </c>
      <c r="C36" s="56" t="s">
        <v>96</v>
      </c>
      <c r="D36" s="56" t="s">
        <v>73</v>
      </c>
      <c r="E36" s="57">
        <v>1</v>
      </c>
      <c r="F36" s="58"/>
      <c r="G36" s="55"/>
    </row>
    <row r="37" s="42" customFormat="1" ht="18.5" customHeight="1" spans="1:7">
      <c r="A37" s="55">
        <v>33</v>
      </c>
      <c r="B37" s="55" t="s">
        <v>79</v>
      </c>
      <c r="C37" s="56" t="s">
        <v>96</v>
      </c>
      <c r="D37" s="56" t="s">
        <v>73</v>
      </c>
      <c r="E37" s="57">
        <v>1</v>
      </c>
      <c r="F37" s="58"/>
      <c r="G37" s="55"/>
    </row>
    <row r="38" s="42" customFormat="1" ht="18.5" customHeight="1" spans="1:7">
      <c r="A38" s="55">
        <v>34</v>
      </c>
      <c r="B38" s="55" t="s">
        <v>71</v>
      </c>
      <c r="C38" s="56" t="s">
        <v>75</v>
      </c>
      <c r="D38" s="56" t="s">
        <v>73</v>
      </c>
      <c r="E38" s="57">
        <v>1</v>
      </c>
      <c r="F38" s="58"/>
      <c r="G38" s="55"/>
    </row>
    <row r="39" s="42" customFormat="1" ht="18.5" customHeight="1" spans="1:7">
      <c r="A39" s="55">
        <v>35</v>
      </c>
      <c r="B39" s="55" t="s">
        <v>71</v>
      </c>
      <c r="C39" s="56" t="s">
        <v>75</v>
      </c>
      <c r="D39" s="56" t="s">
        <v>73</v>
      </c>
      <c r="E39" s="57">
        <v>1</v>
      </c>
      <c r="F39" s="58"/>
      <c r="G39" s="55"/>
    </row>
    <row r="40" s="42" customFormat="1" ht="18.5" customHeight="1" spans="1:7">
      <c r="A40" s="55">
        <v>36</v>
      </c>
      <c r="B40" s="55" t="s">
        <v>71</v>
      </c>
      <c r="C40" s="56" t="s">
        <v>75</v>
      </c>
      <c r="D40" s="56" t="s">
        <v>73</v>
      </c>
      <c r="E40" s="57">
        <v>1</v>
      </c>
      <c r="F40" s="58"/>
      <c r="G40" s="55"/>
    </row>
    <row r="41" s="42" customFormat="1" ht="18.5" customHeight="1" spans="1:7">
      <c r="A41" s="55">
        <v>37</v>
      </c>
      <c r="B41" s="55" t="s">
        <v>71</v>
      </c>
      <c r="C41" s="56" t="s">
        <v>75</v>
      </c>
      <c r="D41" s="56" t="s">
        <v>73</v>
      </c>
      <c r="E41" s="57">
        <v>1</v>
      </c>
      <c r="F41" s="58"/>
      <c r="G41" s="55"/>
    </row>
    <row r="42" s="42" customFormat="1" ht="18.5" customHeight="1" spans="1:7">
      <c r="A42" s="55">
        <v>38</v>
      </c>
      <c r="B42" s="55" t="s">
        <v>71</v>
      </c>
      <c r="C42" s="56" t="s">
        <v>75</v>
      </c>
      <c r="D42" s="56" t="s">
        <v>73</v>
      </c>
      <c r="E42" s="57">
        <v>1</v>
      </c>
      <c r="F42" s="58"/>
      <c r="G42" s="55"/>
    </row>
    <row r="43" s="42" customFormat="1" ht="18.5" customHeight="1" spans="1:7">
      <c r="A43" s="55">
        <v>39</v>
      </c>
      <c r="B43" s="55" t="s">
        <v>97</v>
      </c>
      <c r="C43" s="56" t="s">
        <v>98</v>
      </c>
      <c r="D43" s="56" t="s">
        <v>99</v>
      </c>
      <c r="E43" s="57">
        <v>1</v>
      </c>
      <c r="F43" s="58"/>
      <c r="G43" s="55"/>
    </row>
    <row r="44" s="42" customFormat="1" ht="18.5" customHeight="1" spans="1:7">
      <c r="A44" s="55">
        <v>40</v>
      </c>
      <c r="B44" s="55" t="s">
        <v>81</v>
      </c>
      <c r="C44" s="56" t="s">
        <v>100</v>
      </c>
      <c r="D44" s="56" t="s">
        <v>73</v>
      </c>
      <c r="E44" s="57">
        <v>1</v>
      </c>
      <c r="F44" s="58"/>
      <c r="G44" s="55"/>
    </row>
    <row r="45" s="42" customFormat="1" ht="18.5" customHeight="1" spans="1:7">
      <c r="A45" s="55">
        <v>41</v>
      </c>
      <c r="B45" s="55" t="s">
        <v>71</v>
      </c>
      <c r="C45" s="56" t="s">
        <v>83</v>
      </c>
      <c r="D45" s="56" t="s">
        <v>73</v>
      </c>
      <c r="E45" s="57">
        <v>1</v>
      </c>
      <c r="F45" s="58"/>
      <c r="G45" s="55"/>
    </row>
    <row r="46" s="42" customFormat="1" ht="18.5" customHeight="1" spans="1:7">
      <c r="A46" s="55">
        <v>42</v>
      </c>
      <c r="B46" s="55" t="s">
        <v>71</v>
      </c>
      <c r="C46" s="56" t="s">
        <v>83</v>
      </c>
      <c r="D46" s="56" t="s">
        <v>73</v>
      </c>
      <c r="E46" s="57">
        <v>1</v>
      </c>
      <c r="F46" s="58"/>
      <c r="G46" s="55"/>
    </row>
    <row r="47" s="42" customFormat="1" ht="18.5" customHeight="1" spans="1:7">
      <c r="A47" s="55">
        <v>43</v>
      </c>
      <c r="B47" s="55" t="s">
        <v>71</v>
      </c>
      <c r="C47" s="56" t="s">
        <v>83</v>
      </c>
      <c r="D47" s="56" t="s">
        <v>73</v>
      </c>
      <c r="E47" s="57">
        <v>1</v>
      </c>
      <c r="F47" s="58"/>
      <c r="G47" s="55"/>
    </row>
    <row r="48" s="42" customFormat="1" ht="18.5" customHeight="1" spans="1:7">
      <c r="A48" s="55">
        <v>44</v>
      </c>
      <c r="B48" s="55" t="s">
        <v>71</v>
      </c>
      <c r="C48" s="56" t="s">
        <v>83</v>
      </c>
      <c r="D48" s="56" t="s">
        <v>73</v>
      </c>
      <c r="E48" s="57">
        <v>1</v>
      </c>
      <c r="F48" s="58"/>
      <c r="G48" s="55"/>
    </row>
    <row r="49" s="42" customFormat="1" ht="18.5" customHeight="1" spans="1:7">
      <c r="A49" s="55">
        <v>45</v>
      </c>
      <c r="B49" s="55" t="s">
        <v>71</v>
      </c>
      <c r="C49" s="56" t="s">
        <v>83</v>
      </c>
      <c r="D49" s="56" t="s">
        <v>73</v>
      </c>
      <c r="E49" s="57">
        <v>1</v>
      </c>
      <c r="F49" s="58"/>
      <c r="G49" s="55"/>
    </row>
    <row r="50" s="42" customFormat="1" ht="18.5" customHeight="1" spans="1:7">
      <c r="A50" s="55">
        <v>46</v>
      </c>
      <c r="B50" s="55" t="s">
        <v>71</v>
      </c>
      <c r="C50" s="56" t="s">
        <v>83</v>
      </c>
      <c r="D50" s="56" t="s">
        <v>73</v>
      </c>
      <c r="E50" s="57">
        <v>1</v>
      </c>
      <c r="F50" s="58"/>
      <c r="G50" s="55"/>
    </row>
    <row r="51" s="42" customFormat="1" ht="18.5" customHeight="1" spans="1:7">
      <c r="A51" s="55">
        <v>47</v>
      </c>
      <c r="B51" s="55" t="s">
        <v>71</v>
      </c>
      <c r="C51" s="56" t="s">
        <v>83</v>
      </c>
      <c r="D51" s="56" t="s">
        <v>73</v>
      </c>
      <c r="E51" s="57">
        <v>1</v>
      </c>
      <c r="F51" s="58"/>
      <c r="G51" s="55"/>
    </row>
    <row r="52" s="42" customFormat="1" ht="18.5" customHeight="1" spans="1:7">
      <c r="A52" s="55">
        <v>48</v>
      </c>
      <c r="B52" s="55" t="s">
        <v>71</v>
      </c>
      <c r="C52" s="56" t="s">
        <v>83</v>
      </c>
      <c r="D52" s="56" t="s">
        <v>73</v>
      </c>
      <c r="E52" s="57">
        <v>1</v>
      </c>
      <c r="F52" s="58"/>
      <c r="G52" s="55"/>
    </row>
    <row r="53" s="42" customFormat="1" ht="18.5" customHeight="1" spans="1:7">
      <c r="A53" s="55">
        <v>49</v>
      </c>
      <c r="B53" s="55" t="s">
        <v>71</v>
      </c>
      <c r="C53" s="56" t="s">
        <v>83</v>
      </c>
      <c r="D53" s="56" t="s">
        <v>73</v>
      </c>
      <c r="E53" s="57">
        <v>1</v>
      </c>
      <c r="F53" s="58"/>
      <c r="G53" s="55"/>
    </row>
    <row r="54" s="42" customFormat="1" ht="18.5" customHeight="1" spans="1:7">
      <c r="A54" s="55">
        <v>50</v>
      </c>
      <c r="B54" s="55" t="s">
        <v>71</v>
      </c>
      <c r="C54" s="56" t="s">
        <v>83</v>
      </c>
      <c r="D54" s="56" t="s">
        <v>73</v>
      </c>
      <c r="E54" s="57">
        <v>1</v>
      </c>
      <c r="F54" s="58"/>
      <c r="G54" s="55"/>
    </row>
    <row r="55" s="42" customFormat="1" ht="18.5" customHeight="1" spans="1:7">
      <c r="A55" s="55">
        <v>51</v>
      </c>
      <c r="B55" s="55" t="s">
        <v>71</v>
      </c>
      <c r="C55" s="56" t="s">
        <v>83</v>
      </c>
      <c r="D55" s="56" t="s">
        <v>73</v>
      </c>
      <c r="E55" s="57">
        <v>1</v>
      </c>
      <c r="F55" s="58"/>
      <c r="G55" s="55"/>
    </row>
    <row r="56" s="42" customFormat="1" ht="18.5" customHeight="1" spans="1:7">
      <c r="A56" s="55">
        <v>52</v>
      </c>
      <c r="B56" s="55" t="s">
        <v>71</v>
      </c>
      <c r="C56" s="56" t="s">
        <v>83</v>
      </c>
      <c r="D56" s="56" t="s">
        <v>73</v>
      </c>
      <c r="E56" s="57">
        <v>1</v>
      </c>
      <c r="F56" s="58"/>
      <c r="G56" s="55"/>
    </row>
    <row r="57" s="42" customFormat="1" ht="18.5" customHeight="1" spans="1:7">
      <c r="A57" s="55">
        <v>53</v>
      </c>
      <c r="B57" s="55" t="s">
        <v>71</v>
      </c>
      <c r="C57" s="56" t="s">
        <v>101</v>
      </c>
      <c r="D57" s="56" t="s">
        <v>73</v>
      </c>
      <c r="E57" s="57">
        <v>1</v>
      </c>
      <c r="F57" s="58"/>
      <c r="G57" s="55"/>
    </row>
    <row r="58" s="42" customFormat="1" ht="18.5" customHeight="1" spans="1:7">
      <c r="A58" s="55">
        <v>54</v>
      </c>
      <c r="B58" s="55" t="s">
        <v>71</v>
      </c>
      <c r="C58" s="56" t="s">
        <v>101</v>
      </c>
      <c r="D58" s="56" t="s">
        <v>73</v>
      </c>
      <c r="E58" s="57">
        <v>1</v>
      </c>
      <c r="F58" s="58"/>
      <c r="G58" s="55"/>
    </row>
    <row r="59" s="42" customFormat="1" ht="18.5" customHeight="1" spans="1:7">
      <c r="A59" s="55">
        <v>55</v>
      </c>
      <c r="B59" s="55" t="s">
        <v>71</v>
      </c>
      <c r="C59" s="56" t="s">
        <v>75</v>
      </c>
      <c r="D59" s="56" t="s">
        <v>73</v>
      </c>
      <c r="E59" s="57">
        <v>1</v>
      </c>
      <c r="F59" s="58"/>
      <c r="G59" s="55"/>
    </row>
    <row r="60" s="42" customFormat="1" ht="18.5" customHeight="1" spans="1:7">
      <c r="A60" s="55">
        <v>56</v>
      </c>
      <c r="B60" s="55" t="s">
        <v>71</v>
      </c>
      <c r="C60" s="56" t="s">
        <v>75</v>
      </c>
      <c r="D60" s="56" t="s">
        <v>73</v>
      </c>
      <c r="E60" s="57">
        <v>1</v>
      </c>
      <c r="F60" s="58"/>
      <c r="G60" s="55"/>
    </row>
    <row r="61" s="42" customFormat="1" ht="18.5" customHeight="1" spans="1:7">
      <c r="A61" s="55">
        <v>57</v>
      </c>
      <c r="B61" s="55" t="s">
        <v>71</v>
      </c>
      <c r="C61" s="56" t="s">
        <v>75</v>
      </c>
      <c r="D61" s="56" t="s">
        <v>73</v>
      </c>
      <c r="E61" s="57">
        <v>1</v>
      </c>
      <c r="F61" s="58"/>
      <c r="G61" s="55"/>
    </row>
    <row r="62" s="42" customFormat="1" ht="18.5" customHeight="1" spans="1:7">
      <c r="A62" s="55">
        <v>58</v>
      </c>
      <c r="B62" s="55" t="s">
        <v>71</v>
      </c>
      <c r="C62" s="56" t="s">
        <v>102</v>
      </c>
      <c r="D62" s="56" t="s">
        <v>73</v>
      </c>
      <c r="E62" s="57">
        <v>1</v>
      </c>
      <c r="F62" s="58"/>
      <c r="G62" s="55"/>
    </row>
    <row r="63" s="42" customFormat="1" ht="18.5" customHeight="1" spans="1:7">
      <c r="A63" s="55">
        <v>59</v>
      </c>
      <c r="B63" s="55" t="s">
        <v>76</v>
      </c>
      <c r="C63" s="56" t="s">
        <v>78</v>
      </c>
      <c r="D63" s="56" t="s">
        <v>73</v>
      </c>
      <c r="E63" s="57">
        <v>1</v>
      </c>
      <c r="F63" s="58"/>
      <c r="G63" s="55"/>
    </row>
    <row r="64" s="42" customFormat="1" ht="18.5" customHeight="1" spans="1:7">
      <c r="A64" s="55">
        <v>60</v>
      </c>
      <c r="B64" s="55" t="s">
        <v>76</v>
      </c>
      <c r="C64" s="56" t="s">
        <v>103</v>
      </c>
      <c r="D64" s="56" t="s">
        <v>73</v>
      </c>
      <c r="E64" s="57">
        <v>1</v>
      </c>
      <c r="F64" s="58"/>
      <c r="G64" s="55"/>
    </row>
    <row r="65" s="42" customFormat="1" ht="18.5" customHeight="1" spans="1:7">
      <c r="A65" s="55">
        <v>61</v>
      </c>
      <c r="B65" s="55" t="s">
        <v>76</v>
      </c>
      <c r="C65" s="56" t="s">
        <v>87</v>
      </c>
      <c r="D65" s="56" t="s">
        <v>73</v>
      </c>
      <c r="E65" s="57">
        <v>1</v>
      </c>
      <c r="F65" s="58"/>
      <c r="G65" s="55"/>
    </row>
    <row r="66" s="42" customFormat="1" ht="18.5" customHeight="1" spans="1:7">
      <c r="A66" s="55">
        <v>62</v>
      </c>
      <c r="B66" s="55" t="s">
        <v>76</v>
      </c>
      <c r="C66" s="56" t="s">
        <v>87</v>
      </c>
      <c r="D66" s="56" t="s">
        <v>73</v>
      </c>
      <c r="E66" s="57">
        <v>1</v>
      </c>
      <c r="F66" s="58"/>
      <c r="G66" s="55"/>
    </row>
    <row r="67" s="42" customFormat="1" ht="18.5" customHeight="1" spans="1:7">
      <c r="A67" s="55">
        <v>63</v>
      </c>
      <c r="B67" s="55" t="s">
        <v>93</v>
      </c>
      <c r="C67" s="56" t="s">
        <v>104</v>
      </c>
      <c r="D67" s="56" t="s">
        <v>73</v>
      </c>
      <c r="E67" s="57">
        <v>1</v>
      </c>
      <c r="F67" s="58"/>
      <c r="G67" s="55"/>
    </row>
    <row r="68" s="42" customFormat="1" ht="18.5" customHeight="1" spans="1:7">
      <c r="A68" s="55">
        <v>64</v>
      </c>
      <c r="B68" s="55" t="s">
        <v>93</v>
      </c>
      <c r="C68" s="56" t="s">
        <v>104</v>
      </c>
      <c r="D68" s="56" t="s">
        <v>73</v>
      </c>
      <c r="E68" s="57">
        <v>1</v>
      </c>
      <c r="F68" s="58"/>
      <c r="G68" s="55"/>
    </row>
    <row r="69" s="42" customFormat="1" ht="18.5" customHeight="1" spans="1:7">
      <c r="A69" s="55">
        <v>65</v>
      </c>
      <c r="B69" s="55" t="s">
        <v>93</v>
      </c>
      <c r="C69" s="56" t="s">
        <v>104</v>
      </c>
      <c r="D69" s="56" t="s">
        <v>73</v>
      </c>
      <c r="E69" s="57">
        <v>1</v>
      </c>
      <c r="F69" s="58"/>
      <c r="G69" s="55"/>
    </row>
    <row r="70" s="42" customFormat="1" ht="18.5" customHeight="1" spans="1:7">
      <c r="A70" s="55">
        <v>66</v>
      </c>
      <c r="B70" s="55" t="s">
        <v>93</v>
      </c>
      <c r="C70" s="56" t="s">
        <v>104</v>
      </c>
      <c r="D70" s="56" t="s">
        <v>73</v>
      </c>
      <c r="E70" s="57">
        <v>1</v>
      </c>
      <c r="F70" s="58"/>
      <c r="G70" s="55"/>
    </row>
    <row r="71" s="42" customFormat="1" ht="18.5" customHeight="1" spans="1:7">
      <c r="A71" s="55">
        <v>67</v>
      </c>
      <c r="B71" s="55" t="s">
        <v>93</v>
      </c>
      <c r="C71" s="56" t="s">
        <v>104</v>
      </c>
      <c r="D71" s="56" t="s">
        <v>73</v>
      </c>
      <c r="E71" s="57">
        <v>1</v>
      </c>
      <c r="F71" s="58"/>
      <c r="G71" s="55"/>
    </row>
    <row r="72" s="42" customFormat="1" ht="18.5" customHeight="1" spans="1:7">
      <c r="A72" s="55">
        <v>68</v>
      </c>
      <c r="B72" s="55" t="s">
        <v>76</v>
      </c>
      <c r="C72" s="56" t="s">
        <v>105</v>
      </c>
      <c r="D72" s="56" t="s">
        <v>73</v>
      </c>
      <c r="E72" s="57">
        <v>1</v>
      </c>
      <c r="F72" s="58"/>
      <c r="G72" s="55"/>
    </row>
    <row r="73" s="42" customFormat="1" ht="18.5" customHeight="1" spans="1:7">
      <c r="A73" s="55">
        <v>69</v>
      </c>
      <c r="B73" s="55" t="s">
        <v>76</v>
      </c>
      <c r="C73" s="56" t="s">
        <v>106</v>
      </c>
      <c r="D73" s="56" t="s">
        <v>73</v>
      </c>
      <c r="E73" s="57">
        <v>1</v>
      </c>
      <c r="F73" s="58"/>
      <c r="G73" s="55"/>
    </row>
    <row r="74" s="42" customFormat="1" ht="18.5" customHeight="1" spans="1:7">
      <c r="A74" s="55">
        <v>70</v>
      </c>
      <c r="B74" s="55" t="s">
        <v>71</v>
      </c>
      <c r="C74" s="56" t="s">
        <v>75</v>
      </c>
      <c r="D74" s="56" t="s">
        <v>73</v>
      </c>
      <c r="E74" s="57">
        <v>1</v>
      </c>
      <c r="F74" s="58"/>
      <c r="G74" s="55"/>
    </row>
    <row r="75" s="42" customFormat="1" ht="18.5" customHeight="1" spans="1:7">
      <c r="A75" s="55">
        <v>71</v>
      </c>
      <c r="B75" s="55" t="s">
        <v>107</v>
      </c>
      <c r="C75" s="56" t="s">
        <v>108</v>
      </c>
      <c r="D75" s="56" t="s">
        <v>73</v>
      </c>
      <c r="E75" s="57">
        <v>1</v>
      </c>
      <c r="F75" s="58"/>
      <c r="G75" s="55"/>
    </row>
    <row r="76" s="42" customFormat="1" ht="18.5" customHeight="1" spans="1:7">
      <c r="A76" s="55">
        <v>72</v>
      </c>
      <c r="B76" s="55" t="s">
        <v>76</v>
      </c>
      <c r="C76" s="56" t="s">
        <v>109</v>
      </c>
      <c r="D76" s="56" t="s">
        <v>73</v>
      </c>
      <c r="E76" s="57">
        <v>1</v>
      </c>
      <c r="F76" s="58"/>
      <c r="G76" s="55"/>
    </row>
    <row r="77" s="42" customFormat="1" ht="18.5" customHeight="1" spans="1:7">
      <c r="A77" s="55">
        <v>73</v>
      </c>
      <c r="B77" s="55" t="s">
        <v>76</v>
      </c>
      <c r="C77" s="56" t="s">
        <v>109</v>
      </c>
      <c r="D77" s="56" t="s">
        <v>73</v>
      </c>
      <c r="E77" s="57">
        <v>1</v>
      </c>
      <c r="F77" s="58"/>
      <c r="G77" s="55"/>
    </row>
    <row r="78" s="42" customFormat="1" ht="18.5" customHeight="1" spans="1:7">
      <c r="A78" s="55">
        <v>74</v>
      </c>
      <c r="B78" s="55" t="s">
        <v>76</v>
      </c>
      <c r="C78" s="56" t="s">
        <v>109</v>
      </c>
      <c r="D78" s="56" t="s">
        <v>73</v>
      </c>
      <c r="E78" s="57">
        <v>1</v>
      </c>
      <c r="F78" s="58"/>
      <c r="G78" s="55"/>
    </row>
    <row r="79" s="42" customFormat="1" ht="18.5" customHeight="1" spans="1:7">
      <c r="A79" s="55">
        <v>75</v>
      </c>
      <c r="B79" s="55" t="s">
        <v>76</v>
      </c>
      <c r="C79" s="56" t="s">
        <v>109</v>
      </c>
      <c r="D79" s="56" t="s">
        <v>73</v>
      </c>
      <c r="E79" s="57">
        <v>1</v>
      </c>
      <c r="F79" s="58"/>
      <c r="G79" s="55"/>
    </row>
    <row r="80" s="42" customFormat="1" ht="18.5" customHeight="1" spans="1:7">
      <c r="A80" s="55">
        <v>76</v>
      </c>
      <c r="B80" s="55" t="s">
        <v>76</v>
      </c>
      <c r="C80" s="56" t="s">
        <v>109</v>
      </c>
      <c r="D80" s="56" t="s">
        <v>73</v>
      </c>
      <c r="E80" s="57">
        <v>1</v>
      </c>
      <c r="F80" s="58"/>
      <c r="G80" s="55"/>
    </row>
    <row r="81" s="42" customFormat="1" ht="18.5" customHeight="1" spans="1:7">
      <c r="A81" s="55">
        <v>77</v>
      </c>
      <c r="B81" s="55" t="s">
        <v>76</v>
      </c>
      <c r="C81" s="56" t="s">
        <v>110</v>
      </c>
      <c r="D81" s="56" t="s">
        <v>73</v>
      </c>
      <c r="E81" s="57">
        <v>1</v>
      </c>
      <c r="F81" s="58"/>
      <c r="G81" s="55"/>
    </row>
    <row r="82" s="42" customFormat="1" ht="18.5" customHeight="1" spans="1:7">
      <c r="A82" s="55">
        <v>78</v>
      </c>
      <c r="B82" s="55" t="s">
        <v>76</v>
      </c>
      <c r="C82" s="56" t="s">
        <v>110</v>
      </c>
      <c r="D82" s="56" t="s">
        <v>73</v>
      </c>
      <c r="E82" s="57">
        <v>1</v>
      </c>
      <c r="F82" s="58"/>
      <c r="G82" s="55"/>
    </row>
    <row r="83" s="42" customFormat="1" ht="18.5" customHeight="1" spans="1:7">
      <c r="A83" s="55">
        <v>79</v>
      </c>
      <c r="B83" s="55" t="s">
        <v>76</v>
      </c>
      <c r="C83" s="56" t="s">
        <v>110</v>
      </c>
      <c r="D83" s="56" t="s">
        <v>73</v>
      </c>
      <c r="E83" s="57">
        <v>1</v>
      </c>
      <c r="F83" s="58"/>
      <c r="G83" s="55"/>
    </row>
    <row r="84" s="42" customFormat="1" ht="18.5" customHeight="1" spans="1:7">
      <c r="A84" s="55">
        <v>80</v>
      </c>
      <c r="B84" s="55" t="s">
        <v>76</v>
      </c>
      <c r="C84" s="56" t="s">
        <v>110</v>
      </c>
      <c r="D84" s="56" t="s">
        <v>73</v>
      </c>
      <c r="E84" s="57">
        <v>1</v>
      </c>
      <c r="F84" s="58"/>
      <c r="G84" s="55"/>
    </row>
    <row r="85" s="42" customFormat="1" ht="18.5" customHeight="1" spans="1:7">
      <c r="A85" s="55">
        <v>81</v>
      </c>
      <c r="B85" s="55" t="s">
        <v>76</v>
      </c>
      <c r="C85" s="56" t="s">
        <v>88</v>
      </c>
      <c r="D85" s="56" t="s">
        <v>73</v>
      </c>
      <c r="E85" s="57">
        <v>1</v>
      </c>
      <c r="F85" s="58"/>
      <c r="G85" s="55"/>
    </row>
    <row r="86" s="42" customFormat="1" ht="18.5" customHeight="1" spans="1:7">
      <c r="A86" s="55">
        <v>82</v>
      </c>
      <c r="B86" s="55" t="s">
        <v>79</v>
      </c>
      <c r="C86" s="56" t="s">
        <v>96</v>
      </c>
      <c r="D86" s="56" t="s">
        <v>73</v>
      </c>
      <c r="E86" s="57">
        <v>1</v>
      </c>
      <c r="F86" s="58"/>
      <c r="G86" s="55"/>
    </row>
    <row r="87" s="42" customFormat="1" ht="18.5" customHeight="1" spans="1:7">
      <c r="A87" s="55">
        <v>83</v>
      </c>
      <c r="B87" s="55" t="s">
        <v>76</v>
      </c>
      <c r="C87" s="56" t="s">
        <v>109</v>
      </c>
      <c r="D87" s="56" t="s">
        <v>73</v>
      </c>
      <c r="E87" s="57">
        <v>1</v>
      </c>
      <c r="F87" s="58"/>
      <c r="G87" s="55"/>
    </row>
    <row r="88" s="42" customFormat="1" ht="18.5" customHeight="1" spans="1:7">
      <c r="A88" s="55">
        <v>84</v>
      </c>
      <c r="B88" s="55" t="s">
        <v>71</v>
      </c>
      <c r="C88" s="56" t="s">
        <v>92</v>
      </c>
      <c r="D88" s="56" t="s">
        <v>73</v>
      </c>
      <c r="E88" s="57">
        <v>1</v>
      </c>
      <c r="F88" s="58"/>
      <c r="G88" s="55"/>
    </row>
    <row r="89" s="42" customFormat="1" ht="18.5" customHeight="1" spans="1:7">
      <c r="A89" s="55">
        <v>85</v>
      </c>
      <c r="B89" s="55" t="s">
        <v>93</v>
      </c>
      <c r="C89" s="56" t="s">
        <v>94</v>
      </c>
      <c r="D89" s="56" t="s">
        <v>73</v>
      </c>
      <c r="E89" s="57">
        <v>1</v>
      </c>
      <c r="F89" s="58"/>
      <c r="G89" s="55"/>
    </row>
    <row r="90" s="42" customFormat="1" ht="18.5" customHeight="1" spans="1:7">
      <c r="A90" s="55">
        <v>86</v>
      </c>
      <c r="B90" s="55" t="s">
        <v>111</v>
      </c>
      <c r="C90" s="56" t="s">
        <v>112</v>
      </c>
      <c r="D90" s="56" t="s">
        <v>73</v>
      </c>
      <c r="E90" s="57">
        <v>1</v>
      </c>
      <c r="F90" s="58"/>
      <c r="G90" s="55"/>
    </row>
    <row r="91" s="42" customFormat="1" ht="18.5" customHeight="1" spans="1:7">
      <c r="A91" s="55">
        <v>87</v>
      </c>
      <c r="B91" s="55" t="s">
        <v>111</v>
      </c>
      <c r="C91" s="56" t="s">
        <v>112</v>
      </c>
      <c r="D91" s="56" t="s">
        <v>73</v>
      </c>
      <c r="E91" s="57">
        <v>1</v>
      </c>
      <c r="F91" s="58"/>
      <c r="G91" s="55"/>
    </row>
    <row r="92" s="42" customFormat="1" ht="18.5" customHeight="1" spans="1:7">
      <c r="A92" s="55">
        <v>88</v>
      </c>
      <c r="B92" s="55" t="s">
        <v>111</v>
      </c>
      <c r="C92" s="56" t="s">
        <v>112</v>
      </c>
      <c r="D92" s="56" t="s">
        <v>73</v>
      </c>
      <c r="E92" s="57">
        <v>1</v>
      </c>
      <c r="F92" s="58"/>
      <c r="G92" s="55"/>
    </row>
    <row r="93" s="42" customFormat="1" ht="18.5" customHeight="1" spans="1:7">
      <c r="A93" s="55">
        <v>89</v>
      </c>
      <c r="B93" s="55" t="s">
        <v>71</v>
      </c>
      <c r="C93" s="56" t="s">
        <v>113</v>
      </c>
      <c r="D93" s="56" t="s">
        <v>73</v>
      </c>
      <c r="E93" s="57">
        <v>1</v>
      </c>
      <c r="F93" s="58"/>
      <c r="G93" s="55"/>
    </row>
    <row r="94" s="42" customFormat="1" ht="18.5" customHeight="1" spans="1:7">
      <c r="A94" s="55">
        <v>90</v>
      </c>
      <c r="B94" s="55" t="s">
        <v>114</v>
      </c>
      <c r="C94" s="56" t="s">
        <v>115</v>
      </c>
      <c r="D94" s="56" t="s">
        <v>73</v>
      </c>
      <c r="E94" s="57">
        <v>1</v>
      </c>
      <c r="F94" s="58"/>
      <c r="G94" s="55"/>
    </row>
    <row r="95" s="42" customFormat="1" ht="18.5" customHeight="1" spans="1:7">
      <c r="A95" s="55">
        <v>91</v>
      </c>
      <c r="B95" s="55" t="s">
        <v>76</v>
      </c>
      <c r="C95" s="56" t="s">
        <v>89</v>
      </c>
      <c r="D95" s="56" t="s">
        <v>73</v>
      </c>
      <c r="E95" s="57">
        <v>1</v>
      </c>
      <c r="F95" s="58"/>
      <c r="G95" s="55"/>
    </row>
    <row r="96" s="42" customFormat="1" ht="18.5" customHeight="1" spans="1:7">
      <c r="A96" s="55">
        <v>92</v>
      </c>
      <c r="B96" s="55" t="s">
        <v>76</v>
      </c>
      <c r="C96" s="56" t="s">
        <v>89</v>
      </c>
      <c r="D96" s="56" t="s">
        <v>73</v>
      </c>
      <c r="E96" s="57">
        <v>1</v>
      </c>
      <c r="F96" s="58"/>
      <c r="G96" s="55"/>
    </row>
    <row r="97" s="42" customFormat="1" ht="18.5" customHeight="1" spans="1:7">
      <c r="A97" s="55">
        <v>93</v>
      </c>
      <c r="B97" s="55" t="s">
        <v>81</v>
      </c>
      <c r="C97" s="56" t="s">
        <v>116</v>
      </c>
      <c r="D97" s="56" t="s">
        <v>73</v>
      </c>
      <c r="E97" s="57">
        <v>1</v>
      </c>
      <c r="F97" s="58"/>
      <c r="G97" s="55"/>
    </row>
    <row r="98" s="42" customFormat="1" ht="18.5" customHeight="1" spans="1:7">
      <c r="A98" s="55">
        <v>94</v>
      </c>
      <c r="B98" s="55" t="s">
        <v>76</v>
      </c>
      <c r="C98" s="56" t="s">
        <v>87</v>
      </c>
      <c r="D98" s="56" t="s">
        <v>73</v>
      </c>
      <c r="E98" s="57">
        <v>1</v>
      </c>
      <c r="F98" s="58"/>
      <c r="G98" s="55"/>
    </row>
    <row r="99" s="42" customFormat="1" ht="18.5" customHeight="1" spans="1:7">
      <c r="A99" s="55">
        <v>95</v>
      </c>
      <c r="B99" s="55" t="s">
        <v>79</v>
      </c>
      <c r="C99" s="56" t="s">
        <v>80</v>
      </c>
      <c r="D99" s="56" t="s">
        <v>73</v>
      </c>
      <c r="E99" s="57">
        <v>1</v>
      </c>
      <c r="F99" s="58"/>
      <c r="G99" s="55"/>
    </row>
    <row r="100" s="42" customFormat="1" ht="18.5" customHeight="1" spans="1:7">
      <c r="A100" s="55">
        <v>96</v>
      </c>
      <c r="B100" s="55" t="s">
        <v>76</v>
      </c>
      <c r="C100" s="56" t="s">
        <v>117</v>
      </c>
      <c r="D100" s="56" t="s">
        <v>73</v>
      </c>
      <c r="E100" s="57">
        <v>1</v>
      </c>
      <c r="F100" s="58"/>
      <c r="G100" s="55"/>
    </row>
    <row r="101" s="42" customFormat="1" ht="18.5" customHeight="1" spans="1:7">
      <c r="A101" s="55">
        <v>97</v>
      </c>
      <c r="B101" s="55" t="s">
        <v>76</v>
      </c>
      <c r="C101" s="56" t="s">
        <v>117</v>
      </c>
      <c r="D101" s="56" t="s">
        <v>73</v>
      </c>
      <c r="E101" s="57">
        <v>1</v>
      </c>
      <c r="F101" s="58"/>
      <c r="G101" s="55"/>
    </row>
    <row r="102" s="42" customFormat="1" ht="18.5" customHeight="1" spans="1:7">
      <c r="A102" s="55">
        <v>98</v>
      </c>
      <c r="B102" s="55" t="s">
        <v>76</v>
      </c>
      <c r="C102" s="56" t="s">
        <v>117</v>
      </c>
      <c r="D102" s="56" t="s">
        <v>73</v>
      </c>
      <c r="E102" s="57">
        <v>1</v>
      </c>
      <c r="F102" s="58"/>
      <c r="G102" s="55"/>
    </row>
    <row r="103" s="42" customFormat="1" ht="18.5" customHeight="1" spans="1:7">
      <c r="A103" s="55">
        <v>99</v>
      </c>
      <c r="B103" s="55" t="s">
        <v>90</v>
      </c>
      <c r="C103" s="56" t="s">
        <v>118</v>
      </c>
      <c r="D103" s="56" t="s">
        <v>73</v>
      </c>
      <c r="E103" s="57">
        <v>1</v>
      </c>
      <c r="F103" s="58"/>
      <c r="G103" s="55"/>
    </row>
    <row r="104" s="42" customFormat="1" ht="18.5" customHeight="1" spans="1:7">
      <c r="A104" s="55">
        <v>100</v>
      </c>
      <c r="B104" s="55" t="s">
        <v>119</v>
      </c>
      <c r="C104" s="56" t="s">
        <v>120</v>
      </c>
      <c r="D104" s="56" t="s">
        <v>73</v>
      </c>
      <c r="E104" s="57">
        <v>1</v>
      </c>
      <c r="F104" s="58"/>
      <c r="G104" s="55"/>
    </row>
    <row r="105" s="42" customFormat="1" ht="18.5" customHeight="1" spans="1:7">
      <c r="A105" s="55">
        <v>101</v>
      </c>
      <c r="B105" s="55" t="s">
        <v>119</v>
      </c>
      <c r="C105" s="56" t="s">
        <v>120</v>
      </c>
      <c r="D105" s="56" t="s">
        <v>73</v>
      </c>
      <c r="E105" s="57">
        <v>1</v>
      </c>
      <c r="F105" s="58"/>
      <c r="G105" s="55"/>
    </row>
    <row r="106" s="42" customFormat="1" ht="18.5" customHeight="1" spans="1:7">
      <c r="A106" s="55">
        <v>102</v>
      </c>
      <c r="B106" s="55" t="s">
        <v>119</v>
      </c>
      <c r="C106" s="56" t="s">
        <v>121</v>
      </c>
      <c r="D106" s="56" t="s">
        <v>73</v>
      </c>
      <c r="E106" s="57">
        <v>1</v>
      </c>
      <c r="F106" s="58"/>
      <c r="G106" s="55"/>
    </row>
    <row r="107" s="42" customFormat="1" ht="18.5" customHeight="1" spans="1:7">
      <c r="A107" s="55">
        <v>103</v>
      </c>
      <c r="B107" s="55" t="s">
        <v>122</v>
      </c>
      <c r="C107" s="56" t="s">
        <v>123</v>
      </c>
      <c r="D107" s="56" t="s">
        <v>73</v>
      </c>
      <c r="E107" s="57">
        <v>1</v>
      </c>
      <c r="F107" s="58"/>
      <c r="G107" s="55"/>
    </row>
    <row r="108" s="42" customFormat="1" ht="18.5" customHeight="1" spans="1:7">
      <c r="A108" s="55">
        <v>104</v>
      </c>
      <c r="B108" s="55" t="s">
        <v>90</v>
      </c>
      <c r="C108" s="56" t="s">
        <v>96</v>
      </c>
      <c r="D108" s="56" t="s">
        <v>73</v>
      </c>
      <c r="E108" s="57">
        <v>1</v>
      </c>
      <c r="F108" s="58"/>
      <c r="G108" s="55"/>
    </row>
    <row r="109" s="42" customFormat="1" ht="18.5" customHeight="1" spans="1:7">
      <c r="A109" s="55">
        <v>105</v>
      </c>
      <c r="B109" s="55" t="s">
        <v>79</v>
      </c>
      <c r="C109" s="56" t="s">
        <v>96</v>
      </c>
      <c r="D109" s="56" t="s">
        <v>73</v>
      </c>
      <c r="E109" s="57">
        <v>1</v>
      </c>
      <c r="F109" s="58"/>
      <c r="G109" s="55"/>
    </row>
    <row r="110" s="42" customFormat="1" ht="18.5" customHeight="1" spans="1:7">
      <c r="A110" s="55">
        <v>106</v>
      </c>
      <c r="B110" s="55" t="s">
        <v>124</v>
      </c>
      <c r="C110" s="56" t="s">
        <v>125</v>
      </c>
      <c r="D110" s="56" t="s">
        <v>99</v>
      </c>
      <c r="E110" s="57">
        <v>1</v>
      </c>
      <c r="F110" s="58"/>
      <c r="G110" s="55"/>
    </row>
    <row r="111" s="42" customFormat="1" ht="18.5" customHeight="1" spans="1:7">
      <c r="A111" s="55">
        <v>107</v>
      </c>
      <c r="B111" s="55" t="s">
        <v>126</v>
      </c>
      <c r="C111" s="56" t="s">
        <v>127</v>
      </c>
      <c r="D111" s="56" t="s">
        <v>99</v>
      </c>
      <c r="E111" s="57">
        <v>1</v>
      </c>
      <c r="F111" s="58"/>
      <c r="G111" s="55"/>
    </row>
    <row r="112" s="42" customFormat="1" ht="18.5" customHeight="1" spans="1:7">
      <c r="A112" s="55">
        <v>108</v>
      </c>
      <c r="B112" s="55" t="s">
        <v>128</v>
      </c>
      <c r="C112" s="56" t="s">
        <v>129</v>
      </c>
      <c r="D112" s="56" t="s">
        <v>73</v>
      </c>
      <c r="E112" s="57">
        <v>1</v>
      </c>
      <c r="F112" s="58"/>
      <c r="G112" s="55"/>
    </row>
    <row r="113" s="42" customFormat="1" ht="18.5" customHeight="1" spans="1:7">
      <c r="A113" s="55">
        <v>109</v>
      </c>
      <c r="B113" s="55" t="s">
        <v>129</v>
      </c>
      <c r="C113" s="56" t="s">
        <v>129</v>
      </c>
      <c r="D113" s="56" t="s">
        <v>73</v>
      </c>
      <c r="E113" s="57">
        <v>1</v>
      </c>
      <c r="F113" s="58"/>
      <c r="G113" s="55"/>
    </row>
    <row r="114" s="42" customFormat="1" ht="18.5" customHeight="1" spans="1:7">
      <c r="A114" s="55">
        <v>110</v>
      </c>
      <c r="B114" s="55" t="s">
        <v>130</v>
      </c>
      <c r="C114" s="56" t="s">
        <v>131</v>
      </c>
      <c r="D114" s="56" t="s">
        <v>73</v>
      </c>
      <c r="E114" s="57">
        <v>1</v>
      </c>
      <c r="F114" s="58"/>
      <c r="G114" s="55"/>
    </row>
    <row r="115" s="42" customFormat="1" ht="18.5" customHeight="1" spans="1:7">
      <c r="A115" s="55">
        <v>111</v>
      </c>
      <c r="B115" s="55" t="s">
        <v>130</v>
      </c>
      <c r="C115" s="56" t="s">
        <v>131</v>
      </c>
      <c r="D115" s="56" t="s">
        <v>73</v>
      </c>
      <c r="E115" s="57">
        <v>1</v>
      </c>
      <c r="F115" s="58"/>
      <c r="G115" s="55"/>
    </row>
    <row r="116" s="42" customFormat="1" ht="18.5" customHeight="1" spans="1:7">
      <c r="A116" s="55">
        <v>112</v>
      </c>
      <c r="B116" s="55" t="s">
        <v>130</v>
      </c>
      <c r="C116" s="56" t="s">
        <v>131</v>
      </c>
      <c r="D116" s="56" t="s">
        <v>73</v>
      </c>
      <c r="E116" s="57">
        <v>1</v>
      </c>
      <c r="F116" s="58"/>
      <c r="G116" s="55"/>
    </row>
    <row r="117" s="42" customFormat="1" ht="18.5" customHeight="1" spans="1:7">
      <c r="A117" s="55">
        <v>113</v>
      </c>
      <c r="B117" s="55" t="s">
        <v>130</v>
      </c>
      <c r="C117" s="56" t="s">
        <v>131</v>
      </c>
      <c r="D117" s="56" t="s">
        <v>73</v>
      </c>
      <c r="E117" s="57">
        <v>1</v>
      </c>
      <c r="F117" s="58"/>
      <c r="G117" s="55"/>
    </row>
    <row r="118" s="42" customFormat="1" ht="18.5" customHeight="1" spans="1:7">
      <c r="A118" s="55">
        <v>114</v>
      </c>
      <c r="B118" s="55" t="s">
        <v>130</v>
      </c>
      <c r="C118" s="56" t="s">
        <v>132</v>
      </c>
      <c r="D118" s="56" t="s">
        <v>73</v>
      </c>
      <c r="E118" s="57">
        <v>1</v>
      </c>
      <c r="F118" s="58"/>
      <c r="G118" s="55"/>
    </row>
    <row r="119" s="42" customFormat="1" ht="18.5" customHeight="1" spans="1:7">
      <c r="A119" s="55">
        <v>115</v>
      </c>
      <c r="B119" s="55" t="s">
        <v>130</v>
      </c>
      <c r="C119" s="56" t="s">
        <v>132</v>
      </c>
      <c r="D119" s="56" t="s">
        <v>73</v>
      </c>
      <c r="E119" s="57">
        <v>1</v>
      </c>
      <c r="F119" s="58"/>
      <c r="G119" s="55"/>
    </row>
    <row r="120" s="42" customFormat="1" ht="18.5" customHeight="1" spans="1:7">
      <c r="A120" s="55">
        <v>116</v>
      </c>
      <c r="B120" s="55" t="s">
        <v>130</v>
      </c>
      <c r="C120" s="56" t="s">
        <v>132</v>
      </c>
      <c r="D120" s="56" t="s">
        <v>73</v>
      </c>
      <c r="E120" s="57">
        <v>1</v>
      </c>
      <c r="F120" s="58"/>
      <c r="G120" s="55"/>
    </row>
    <row r="121" s="42" customFormat="1" ht="18.5" customHeight="1" spans="1:7">
      <c r="A121" s="55">
        <v>117</v>
      </c>
      <c r="B121" s="55" t="s">
        <v>133</v>
      </c>
      <c r="C121" s="56" t="s">
        <v>134</v>
      </c>
      <c r="D121" s="56" t="s">
        <v>73</v>
      </c>
      <c r="E121" s="57">
        <v>1</v>
      </c>
      <c r="F121" s="58"/>
      <c r="G121" s="55"/>
    </row>
    <row r="122" s="42" customFormat="1" ht="18.5" customHeight="1" spans="1:7">
      <c r="A122" s="55">
        <v>118</v>
      </c>
      <c r="B122" s="55" t="s">
        <v>133</v>
      </c>
      <c r="C122" s="56" t="s">
        <v>134</v>
      </c>
      <c r="D122" s="56" t="s">
        <v>73</v>
      </c>
      <c r="E122" s="57">
        <v>1</v>
      </c>
      <c r="F122" s="58"/>
      <c r="G122" s="55"/>
    </row>
    <row r="123" s="42" customFormat="1" ht="18.5" customHeight="1" spans="1:7">
      <c r="A123" s="55">
        <v>119</v>
      </c>
      <c r="B123" s="55" t="s">
        <v>133</v>
      </c>
      <c r="C123" s="56" t="s">
        <v>134</v>
      </c>
      <c r="D123" s="56" t="s">
        <v>73</v>
      </c>
      <c r="E123" s="57">
        <v>1</v>
      </c>
      <c r="F123" s="58"/>
      <c r="G123" s="55"/>
    </row>
    <row r="124" s="42" customFormat="1" ht="18.5" customHeight="1" spans="1:7">
      <c r="A124" s="55">
        <v>120</v>
      </c>
      <c r="B124" s="55" t="s">
        <v>133</v>
      </c>
      <c r="C124" s="56" t="s">
        <v>134</v>
      </c>
      <c r="D124" s="56" t="s">
        <v>73</v>
      </c>
      <c r="E124" s="57">
        <v>1</v>
      </c>
      <c r="F124" s="58"/>
      <c r="G124" s="55"/>
    </row>
    <row r="125" s="42" customFormat="1" ht="18.5" customHeight="1" spans="1:7">
      <c r="A125" s="55">
        <v>121</v>
      </c>
      <c r="B125" s="55" t="s">
        <v>133</v>
      </c>
      <c r="C125" s="56" t="s">
        <v>135</v>
      </c>
      <c r="D125" s="56" t="s">
        <v>73</v>
      </c>
      <c r="E125" s="57">
        <v>1</v>
      </c>
      <c r="F125" s="58"/>
      <c r="G125" s="55"/>
    </row>
    <row r="126" s="42" customFormat="1" ht="18.5" customHeight="1" spans="1:7">
      <c r="A126" s="55">
        <v>122</v>
      </c>
      <c r="B126" s="55" t="s">
        <v>136</v>
      </c>
      <c r="C126" s="56" t="s">
        <v>136</v>
      </c>
      <c r="D126" s="56" t="s">
        <v>99</v>
      </c>
      <c r="E126" s="57">
        <v>1</v>
      </c>
      <c r="F126" s="58"/>
      <c r="G126" s="55"/>
    </row>
    <row r="127" s="42" customFormat="1" ht="18.5" customHeight="1" spans="1:7">
      <c r="A127" s="55">
        <v>123</v>
      </c>
      <c r="B127" s="55" t="s">
        <v>130</v>
      </c>
      <c r="C127" s="56" t="s">
        <v>132</v>
      </c>
      <c r="D127" s="56" t="s">
        <v>73</v>
      </c>
      <c r="E127" s="57">
        <v>1</v>
      </c>
      <c r="F127" s="58"/>
      <c r="G127" s="55"/>
    </row>
    <row r="128" s="42" customFormat="1" ht="18.5" customHeight="1" spans="1:7">
      <c r="A128" s="55">
        <v>124</v>
      </c>
      <c r="B128" s="55" t="s">
        <v>133</v>
      </c>
      <c r="C128" s="56" t="s">
        <v>137</v>
      </c>
      <c r="D128" s="56" t="s">
        <v>73</v>
      </c>
      <c r="E128" s="57">
        <v>1</v>
      </c>
      <c r="F128" s="58"/>
      <c r="G128" s="55"/>
    </row>
    <row r="129" s="42" customFormat="1" ht="18.5" customHeight="1" spans="1:7">
      <c r="A129" s="55">
        <v>125</v>
      </c>
      <c r="B129" s="55" t="s">
        <v>138</v>
      </c>
      <c r="C129" s="56" t="s">
        <v>138</v>
      </c>
      <c r="D129" s="56" t="s">
        <v>99</v>
      </c>
      <c r="E129" s="57">
        <v>1</v>
      </c>
      <c r="F129" s="58"/>
      <c r="G129" s="55"/>
    </row>
    <row r="130" s="42" customFormat="1" ht="18.5" customHeight="1" spans="1:7">
      <c r="A130" s="55">
        <v>126</v>
      </c>
      <c r="B130" s="55" t="s">
        <v>139</v>
      </c>
      <c r="C130" s="56" t="s">
        <v>139</v>
      </c>
      <c r="D130" s="56" t="s">
        <v>99</v>
      </c>
      <c r="E130" s="57">
        <v>1</v>
      </c>
      <c r="F130" s="58"/>
      <c r="G130" s="55"/>
    </row>
    <row r="131" s="42" customFormat="1" ht="18.5" customHeight="1" spans="1:7">
      <c r="A131" s="55">
        <v>127</v>
      </c>
      <c r="B131" s="55" t="s">
        <v>139</v>
      </c>
      <c r="C131" s="56" t="s">
        <v>139</v>
      </c>
      <c r="D131" s="56" t="s">
        <v>99</v>
      </c>
      <c r="E131" s="57">
        <v>1</v>
      </c>
      <c r="F131" s="58"/>
      <c r="G131" s="55"/>
    </row>
    <row r="132" s="42" customFormat="1" ht="18.5" customHeight="1" spans="1:7">
      <c r="A132" s="55">
        <v>128</v>
      </c>
      <c r="B132" s="55" t="s">
        <v>139</v>
      </c>
      <c r="C132" s="56" t="s">
        <v>139</v>
      </c>
      <c r="D132" s="56" t="s">
        <v>99</v>
      </c>
      <c r="E132" s="57">
        <v>1</v>
      </c>
      <c r="F132" s="58"/>
      <c r="G132" s="55"/>
    </row>
    <row r="133" s="42" customFormat="1" ht="18.5" customHeight="1" spans="1:7">
      <c r="A133" s="55">
        <v>129</v>
      </c>
      <c r="B133" s="55" t="s">
        <v>139</v>
      </c>
      <c r="C133" s="56" t="s">
        <v>139</v>
      </c>
      <c r="D133" s="56" t="s">
        <v>99</v>
      </c>
      <c r="E133" s="57">
        <v>1</v>
      </c>
      <c r="F133" s="58"/>
      <c r="G133" s="55"/>
    </row>
    <row r="134" s="42" customFormat="1" ht="18.5" customHeight="1" spans="1:7">
      <c r="A134" s="55">
        <v>130</v>
      </c>
      <c r="B134" s="55" t="s">
        <v>139</v>
      </c>
      <c r="C134" s="56" t="s">
        <v>139</v>
      </c>
      <c r="D134" s="56" t="s">
        <v>99</v>
      </c>
      <c r="E134" s="57">
        <v>1</v>
      </c>
      <c r="F134" s="58"/>
      <c r="G134" s="55"/>
    </row>
    <row r="135" s="42" customFormat="1" ht="18.5" customHeight="1" spans="1:7">
      <c r="A135" s="55">
        <v>131</v>
      </c>
      <c r="B135" s="55" t="s">
        <v>140</v>
      </c>
      <c r="C135" s="56" t="s">
        <v>140</v>
      </c>
      <c r="D135" s="56" t="s">
        <v>99</v>
      </c>
      <c r="E135" s="57">
        <v>1</v>
      </c>
      <c r="F135" s="58"/>
      <c r="G135" s="55"/>
    </row>
    <row r="136" s="42" customFormat="1" ht="18.5" customHeight="1" spans="1:7">
      <c r="A136" s="55">
        <v>132</v>
      </c>
      <c r="B136" s="55" t="s">
        <v>140</v>
      </c>
      <c r="C136" s="56" t="s">
        <v>140</v>
      </c>
      <c r="D136" s="56" t="s">
        <v>99</v>
      </c>
      <c r="E136" s="57">
        <v>1</v>
      </c>
      <c r="F136" s="58"/>
      <c r="G136" s="55"/>
    </row>
    <row r="137" s="42" customFormat="1" ht="18.5" customHeight="1" spans="1:7">
      <c r="A137" s="55">
        <v>133</v>
      </c>
      <c r="B137" s="55" t="s">
        <v>140</v>
      </c>
      <c r="C137" s="56" t="s">
        <v>140</v>
      </c>
      <c r="D137" s="56" t="s">
        <v>99</v>
      </c>
      <c r="E137" s="57">
        <v>1</v>
      </c>
      <c r="F137" s="58"/>
      <c r="G137" s="55"/>
    </row>
    <row r="138" s="42" customFormat="1" ht="18.5" customHeight="1" spans="1:7">
      <c r="A138" s="55">
        <v>134</v>
      </c>
      <c r="B138" s="55" t="s">
        <v>140</v>
      </c>
      <c r="C138" s="56" t="s">
        <v>140</v>
      </c>
      <c r="D138" s="56" t="s">
        <v>99</v>
      </c>
      <c r="E138" s="57">
        <v>1</v>
      </c>
      <c r="F138" s="58"/>
      <c r="G138" s="55"/>
    </row>
    <row r="139" s="42" customFormat="1" ht="18.5" customHeight="1" spans="1:7">
      <c r="A139" s="55">
        <v>135</v>
      </c>
      <c r="B139" s="55" t="s">
        <v>140</v>
      </c>
      <c r="C139" s="56" t="s">
        <v>140</v>
      </c>
      <c r="D139" s="56" t="s">
        <v>99</v>
      </c>
      <c r="E139" s="57">
        <v>1</v>
      </c>
      <c r="F139" s="58"/>
      <c r="G139" s="55"/>
    </row>
    <row r="140" s="42" customFormat="1" ht="18.5" customHeight="1" spans="1:7">
      <c r="A140" s="55">
        <v>136</v>
      </c>
      <c r="B140" s="55" t="s">
        <v>140</v>
      </c>
      <c r="C140" s="56" t="s">
        <v>140</v>
      </c>
      <c r="D140" s="56" t="s">
        <v>99</v>
      </c>
      <c r="E140" s="57">
        <v>1</v>
      </c>
      <c r="F140" s="58"/>
      <c r="G140" s="55"/>
    </row>
    <row r="141" s="42" customFormat="1" ht="18.5" customHeight="1" spans="1:7">
      <c r="A141" s="55">
        <v>137</v>
      </c>
      <c r="B141" s="55" t="s">
        <v>140</v>
      </c>
      <c r="C141" s="56" t="s">
        <v>140</v>
      </c>
      <c r="D141" s="56" t="s">
        <v>99</v>
      </c>
      <c r="E141" s="57">
        <v>1</v>
      </c>
      <c r="F141" s="58"/>
      <c r="G141" s="55"/>
    </row>
    <row r="142" s="42" customFormat="1" ht="18.5" customHeight="1" spans="1:7">
      <c r="A142" s="55">
        <v>138</v>
      </c>
      <c r="B142" s="55" t="s">
        <v>140</v>
      </c>
      <c r="C142" s="56" t="s">
        <v>140</v>
      </c>
      <c r="D142" s="56" t="s">
        <v>99</v>
      </c>
      <c r="E142" s="57">
        <v>1</v>
      </c>
      <c r="F142" s="58"/>
      <c r="G142" s="55"/>
    </row>
    <row r="143" s="42" customFormat="1" ht="18.5" customHeight="1" spans="1:7">
      <c r="A143" s="55">
        <v>139</v>
      </c>
      <c r="B143" s="55" t="s">
        <v>140</v>
      </c>
      <c r="C143" s="56" t="s">
        <v>140</v>
      </c>
      <c r="D143" s="56" t="s">
        <v>99</v>
      </c>
      <c r="E143" s="57">
        <v>1</v>
      </c>
      <c r="F143" s="58"/>
      <c r="G143" s="55"/>
    </row>
    <row r="144" s="42" customFormat="1" ht="18.5" customHeight="1" spans="1:7">
      <c r="A144" s="55">
        <v>140</v>
      </c>
      <c r="B144" s="55" t="s">
        <v>140</v>
      </c>
      <c r="C144" s="56" t="s">
        <v>140</v>
      </c>
      <c r="D144" s="56" t="s">
        <v>99</v>
      </c>
      <c r="E144" s="57">
        <v>1</v>
      </c>
      <c r="F144" s="58"/>
      <c r="G144" s="55"/>
    </row>
    <row r="145" s="42" customFormat="1" ht="18.5" customHeight="1" spans="1:7">
      <c r="A145" s="55">
        <v>141</v>
      </c>
      <c r="B145" s="55" t="s">
        <v>141</v>
      </c>
      <c r="C145" s="56" t="s">
        <v>141</v>
      </c>
      <c r="D145" s="56" t="s">
        <v>99</v>
      </c>
      <c r="E145" s="57">
        <v>1</v>
      </c>
      <c r="F145" s="58"/>
      <c r="G145" s="55"/>
    </row>
    <row r="146" s="42" customFormat="1" ht="18.5" customHeight="1" spans="1:7">
      <c r="A146" s="55">
        <v>142</v>
      </c>
      <c r="B146" s="55" t="s">
        <v>141</v>
      </c>
      <c r="C146" s="56" t="s">
        <v>141</v>
      </c>
      <c r="D146" s="56" t="s">
        <v>99</v>
      </c>
      <c r="E146" s="57">
        <v>1</v>
      </c>
      <c r="F146" s="58"/>
      <c r="G146" s="55"/>
    </row>
    <row r="147" s="42" customFormat="1" ht="18.5" customHeight="1" spans="1:7">
      <c r="A147" s="55">
        <v>143</v>
      </c>
      <c r="B147" s="55" t="s">
        <v>133</v>
      </c>
      <c r="C147" s="56" t="s">
        <v>142</v>
      </c>
      <c r="D147" s="56" t="s">
        <v>73</v>
      </c>
      <c r="E147" s="57">
        <v>1</v>
      </c>
      <c r="F147" s="58"/>
      <c r="G147" s="55"/>
    </row>
    <row r="148" s="42" customFormat="1" ht="18.5" customHeight="1" spans="1:7">
      <c r="A148" s="55">
        <v>144</v>
      </c>
      <c r="B148" s="55" t="s">
        <v>133</v>
      </c>
      <c r="C148" s="56" t="s">
        <v>142</v>
      </c>
      <c r="D148" s="56" t="s">
        <v>73</v>
      </c>
      <c r="E148" s="57">
        <v>1</v>
      </c>
      <c r="F148" s="58"/>
      <c r="G148" s="55"/>
    </row>
    <row r="149" s="42" customFormat="1" ht="18.5" customHeight="1" spans="1:7">
      <c r="A149" s="55">
        <v>145</v>
      </c>
      <c r="B149" s="55" t="s">
        <v>133</v>
      </c>
      <c r="C149" s="56" t="s">
        <v>142</v>
      </c>
      <c r="D149" s="56" t="s">
        <v>73</v>
      </c>
      <c r="E149" s="57">
        <v>1</v>
      </c>
      <c r="F149" s="58"/>
      <c r="G149" s="55"/>
    </row>
    <row r="150" s="42" customFormat="1" ht="18.5" customHeight="1" spans="1:7">
      <c r="A150" s="55">
        <v>146</v>
      </c>
      <c r="B150" s="55" t="s">
        <v>133</v>
      </c>
      <c r="C150" s="56" t="s">
        <v>142</v>
      </c>
      <c r="D150" s="56" t="s">
        <v>73</v>
      </c>
      <c r="E150" s="57">
        <v>1</v>
      </c>
      <c r="F150" s="58"/>
      <c r="G150" s="55"/>
    </row>
    <row r="151" s="42" customFormat="1" ht="18.5" customHeight="1" spans="1:7">
      <c r="A151" s="55">
        <v>147</v>
      </c>
      <c r="B151" s="55" t="s">
        <v>133</v>
      </c>
      <c r="C151" s="56" t="s">
        <v>142</v>
      </c>
      <c r="D151" s="56" t="s">
        <v>73</v>
      </c>
      <c r="E151" s="57">
        <v>1</v>
      </c>
      <c r="F151" s="58"/>
      <c r="G151" s="55"/>
    </row>
    <row r="152" s="42" customFormat="1" ht="18.5" customHeight="1" spans="1:7">
      <c r="A152" s="55">
        <v>148</v>
      </c>
      <c r="B152" s="55" t="s">
        <v>133</v>
      </c>
      <c r="C152" s="56" t="s">
        <v>142</v>
      </c>
      <c r="D152" s="56" t="s">
        <v>73</v>
      </c>
      <c r="E152" s="57">
        <v>1</v>
      </c>
      <c r="F152" s="58"/>
      <c r="G152" s="55"/>
    </row>
    <row r="153" s="42" customFormat="1" ht="18.5" customHeight="1" spans="1:7">
      <c r="A153" s="55">
        <v>149</v>
      </c>
      <c r="B153" s="55" t="s">
        <v>133</v>
      </c>
      <c r="C153" s="56" t="s">
        <v>142</v>
      </c>
      <c r="D153" s="56" t="s">
        <v>73</v>
      </c>
      <c r="E153" s="57">
        <v>1</v>
      </c>
      <c r="F153" s="58"/>
      <c r="G153" s="55"/>
    </row>
    <row r="154" s="42" customFormat="1" ht="18.5" customHeight="1" spans="1:7">
      <c r="A154" s="55">
        <v>150</v>
      </c>
      <c r="B154" s="55" t="s">
        <v>133</v>
      </c>
      <c r="C154" s="56" t="s">
        <v>142</v>
      </c>
      <c r="D154" s="56" t="s">
        <v>73</v>
      </c>
      <c r="E154" s="57">
        <v>1</v>
      </c>
      <c r="F154" s="58"/>
      <c r="G154" s="55"/>
    </row>
    <row r="155" s="42" customFormat="1" ht="18.5" customHeight="1" spans="1:7">
      <c r="A155" s="55">
        <v>151</v>
      </c>
      <c r="B155" s="55" t="s">
        <v>143</v>
      </c>
      <c r="C155" s="56" t="s">
        <v>144</v>
      </c>
      <c r="D155" s="56" t="s">
        <v>73</v>
      </c>
      <c r="E155" s="57">
        <v>1</v>
      </c>
      <c r="F155" s="58"/>
      <c r="G155" s="55"/>
    </row>
    <row r="156" s="42" customFormat="1" ht="18.5" customHeight="1" spans="1:7">
      <c r="A156" s="55">
        <v>152</v>
      </c>
      <c r="B156" s="55" t="s">
        <v>133</v>
      </c>
      <c r="C156" s="56" t="s">
        <v>145</v>
      </c>
      <c r="D156" s="56" t="s">
        <v>73</v>
      </c>
      <c r="E156" s="57">
        <v>1</v>
      </c>
      <c r="F156" s="58"/>
      <c r="G156" s="55"/>
    </row>
    <row r="157" s="42" customFormat="1" ht="18.5" customHeight="1" spans="1:7">
      <c r="A157" s="55">
        <v>153</v>
      </c>
      <c r="B157" s="55" t="s">
        <v>133</v>
      </c>
      <c r="C157" s="56" t="s">
        <v>145</v>
      </c>
      <c r="D157" s="56" t="s">
        <v>73</v>
      </c>
      <c r="E157" s="57">
        <v>1</v>
      </c>
      <c r="F157" s="58"/>
      <c r="G157" s="55"/>
    </row>
    <row r="158" s="42" customFormat="1" ht="18.5" customHeight="1" spans="1:7">
      <c r="A158" s="55">
        <v>154</v>
      </c>
      <c r="B158" s="55" t="s">
        <v>133</v>
      </c>
      <c r="C158" s="56" t="s">
        <v>145</v>
      </c>
      <c r="D158" s="56" t="s">
        <v>73</v>
      </c>
      <c r="E158" s="57">
        <v>1</v>
      </c>
      <c r="F158" s="58"/>
      <c r="G158" s="55"/>
    </row>
    <row r="159" s="42" customFormat="1" ht="18.5" customHeight="1" spans="1:7">
      <c r="A159" s="55">
        <v>155</v>
      </c>
      <c r="B159" s="55" t="s">
        <v>133</v>
      </c>
      <c r="C159" s="56" t="s">
        <v>145</v>
      </c>
      <c r="D159" s="56" t="s">
        <v>73</v>
      </c>
      <c r="E159" s="57">
        <v>1</v>
      </c>
      <c r="F159" s="58"/>
      <c r="G159" s="55"/>
    </row>
    <row r="160" s="42" customFormat="1" ht="18.5" customHeight="1" spans="1:7">
      <c r="A160" s="55">
        <v>156</v>
      </c>
      <c r="B160" s="55" t="s">
        <v>130</v>
      </c>
      <c r="C160" s="56" t="s">
        <v>146</v>
      </c>
      <c r="D160" s="56" t="s">
        <v>73</v>
      </c>
      <c r="E160" s="57">
        <v>1</v>
      </c>
      <c r="F160" s="58"/>
      <c r="G160" s="55"/>
    </row>
    <row r="161" s="42" customFormat="1" ht="18.5" customHeight="1" spans="1:7">
      <c r="A161" s="55">
        <v>157</v>
      </c>
      <c r="B161" s="55" t="s">
        <v>130</v>
      </c>
      <c r="C161" s="56" t="s">
        <v>146</v>
      </c>
      <c r="D161" s="56" t="s">
        <v>73</v>
      </c>
      <c r="E161" s="57">
        <v>1</v>
      </c>
      <c r="F161" s="58"/>
      <c r="G161" s="55"/>
    </row>
    <row r="162" s="42" customFormat="1" ht="18.5" customHeight="1" spans="1:7">
      <c r="A162" s="55">
        <v>158</v>
      </c>
      <c r="B162" s="55" t="s">
        <v>130</v>
      </c>
      <c r="C162" s="56" t="s">
        <v>146</v>
      </c>
      <c r="D162" s="56" t="s">
        <v>73</v>
      </c>
      <c r="E162" s="57">
        <v>1</v>
      </c>
      <c r="F162" s="58"/>
      <c r="G162" s="55"/>
    </row>
    <row r="163" s="42" customFormat="1" ht="18.5" customHeight="1" spans="1:7">
      <c r="A163" s="55">
        <v>159</v>
      </c>
      <c r="B163" s="55" t="s">
        <v>130</v>
      </c>
      <c r="C163" s="56" t="s">
        <v>146</v>
      </c>
      <c r="D163" s="56" t="s">
        <v>73</v>
      </c>
      <c r="E163" s="57">
        <v>1</v>
      </c>
      <c r="F163" s="58"/>
      <c r="G163" s="55"/>
    </row>
    <row r="164" s="42" customFormat="1" ht="18.5" customHeight="1" spans="1:7">
      <c r="A164" s="55">
        <v>160</v>
      </c>
      <c r="B164" s="55" t="s">
        <v>130</v>
      </c>
      <c r="C164" s="56" t="s">
        <v>147</v>
      </c>
      <c r="D164" s="56" t="s">
        <v>73</v>
      </c>
      <c r="E164" s="57">
        <v>1</v>
      </c>
      <c r="F164" s="58"/>
      <c r="G164" s="55"/>
    </row>
    <row r="165" s="42" customFormat="1" ht="18.5" customHeight="1" spans="1:7">
      <c r="A165" s="55">
        <v>161</v>
      </c>
      <c r="B165" s="55" t="s">
        <v>133</v>
      </c>
      <c r="C165" s="56" t="s">
        <v>148</v>
      </c>
      <c r="D165" s="56" t="s">
        <v>73</v>
      </c>
      <c r="E165" s="57">
        <v>1</v>
      </c>
      <c r="F165" s="58"/>
      <c r="G165" s="55"/>
    </row>
    <row r="166" s="42" customFormat="1" ht="18.5" customHeight="1" spans="1:7">
      <c r="A166" s="55">
        <v>162</v>
      </c>
      <c r="B166" s="55" t="s">
        <v>149</v>
      </c>
      <c r="C166" s="56" t="s">
        <v>150</v>
      </c>
      <c r="D166" s="56" t="s">
        <v>73</v>
      </c>
      <c r="E166" s="57">
        <v>1</v>
      </c>
      <c r="F166" s="58"/>
      <c r="G166" s="55"/>
    </row>
    <row r="167" s="42" customFormat="1" ht="18.5" customHeight="1" spans="1:7">
      <c r="A167" s="55">
        <v>163</v>
      </c>
      <c r="B167" s="55" t="s">
        <v>133</v>
      </c>
      <c r="C167" s="56" t="s">
        <v>151</v>
      </c>
      <c r="D167" s="56" t="s">
        <v>73</v>
      </c>
      <c r="E167" s="57">
        <v>1</v>
      </c>
      <c r="F167" s="58"/>
      <c r="G167" s="55"/>
    </row>
    <row r="168" s="42" customFormat="1" ht="18.5" customHeight="1" spans="1:7">
      <c r="A168" s="55">
        <v>164</v>
      </c>
      <c r="B168" s="55" t="s">
        <v>130</v>
      </c>
      <c r="C168" s="56" t="s">
        <v>152</v>
      </c>
      <c r="D168" s="56" t="s">
        <v>73</v>
      </c>
      <c r="E168" s="57">
        <v>1</v>
      </c>
      <c r="F168" s="58"/>
      <c r="G168" s="55"/>
    </row>
    <row r="169" s="42" customFormat="1" ht="18.5" customHeight="1" spans="1:7">
      <c r="A169" s="55">
        <v>165</v>
      </c>
      <c r="B169" s="55" t="s">
        <v>130</v>
      </c>
      <c r="C169" s="56" t="s">
        <v>152</v>
      </c>
      <c r="D169" s="56" t="s">
        <v>73</v>
      </c>
      <c r="E169" s="57">
        <v>1</v>
      </c>
      <c r="F169" s="58"/>
      <c r="G169" s="55"/>
    </row>
    <row r="170" s="42" customFormat="1" ht="18.5" customHeight="1" spans="1:7">
      <c r="A170" s="55">
        <v>166</v>
      </c>
      <c r="B170" s="55" t="s">
        <v>130</v>
      </c>
      <c r="C170" s="56" t="s">
        <v>152</v>
      </c>
      <c r="D170" s="56" t="s">
        <v>73</v>
      </c>
      <c r="E170" s="57">
        <v>1</v>
      </c>
      <c r="F170" s="58"/>
      <c r="G170" s="55"/>
    </row>
    <row r="171" s="42" customFormat="1" ht="18.5" customHeight="1" spans="1:7">
      <c r="A171" s="55">
        <v>167</v>
      </c>
      <c r="B171" s="55" t="s">
        <v>130</v>
      </c>
      <c r="C171" s="56" t="s">
        <v>152</v>
      </c>
      <c r="D171" s="56" t="s">
        <v>73</v>
      </c>
      <c r="E171" s="57">
        <v>1</v>
      </c>
      <c r="F171" s="58"/>
      <c r="G171" s="55"/>
    </row>
    <row r="172" s="42" customFormat="1" ht="18.5" customHeight="1" spans="1:7">
      <c r="A172" s="55">
        <v>168</v>
      </c>
      <c r="B172" s="55" t="s">
        <v>130</v>
      </c>
      <c r="C172" s="56" t="s">
        <v>152</v>
      </c>
      <c r="D172" s="56" t="s">
        <v>73</v>
      </c>
      <c r="E172" s="57">
        <v>1</v>
      </c>
      <c r="F172" s="58"/>
      <c r="G172" s="55"/>
    </row>
    <row r="173" s="42" customFormat="1" ht="18.5" customHeight="1" spans="1:7">
      <c r="A173" s="55">
        <v>169</v>
      </c>
      <c r="B173" s="55" t="s">
        <v>133</v>
      </c>
      <c r="C173" s="56" t="s">
        <v>153</v>
      </c>
      <c r="D173" s="56" t="s">
        <v>73</v>
      </c>
      <c r="E173" s="57">
        <v>1</v>
      </c>
      <c r="F173" s="58"/>
      <c r="G173" s="55"/>
    </row>
    <row r="174" s="42" customFormat="1" ht="18.5" customHeight="1" spans="1:7">
      <c r="A174" s="55">
        <v>170</v>
      </c>
      <c r="B174" s="55" t="s">
        <v>154</v>
      </c>
      <c r="C174" s="56" t="s">
        <v>155</v>
      </c>
      <c r="D174" s="56" t="s">
        <v>73</v>
      </c>
      <c r="E174" s="57">
        <v>1</v>
      </c>
      <c r="F174" s="58"/>
      <c r="G174" s="55"/>
    </row>
    <row r="175" s="42" customFormat="1" ht="18.5" customHeight="1" spans="1:7">
      <c r="A175" s="55">
        <v>171</v>
      </c>
      <c r="B175" s="55" t="s">
        <v>156</v>
      </c>
      <c r="C175" s="56" t="s">
        <v>157</v>
      </c>
      <c r="D175" s="56" t="s">
        <v>99</v>
      </c>
      <c r="E175" s="57">
        <v>1</v>
      </c>
      <c r="F175" s="58"/>
      <c r="G175" s="55"/>
    </row>
    <row r="176" s="42" customFormat="1" ht="18.5" customHeight="1" spans="1:7">
      <c r="A176" s="55">
        <v>172</v>
      </c>
      <c r="B176" s="55" t="s">
        <v>124</v>
      </c>
      <c r="C176" s="56" t="s">
        <v>125</v>
      </c>
      <c r="D176" s="56" t="s">
        <v>99</v>
      </c>
      <c r="E176" s="57">
        <v>1</v>
      </c>
      <c r="F176" s="58"/>
      <c r="G176" s="55"/>
    </row>
    <row r="177" s="42" customFormat="1" ht="18.5" customHeight="1" spans="1:7">
      <c r="A177" s="55">
        <v>173</v>
      </c>
      <c r="B177" s="55" t="s">
        <v>156</v>
      </c>
      <c r="C177" s="56" t="s">
        <v>158</v>
      </c>
      <c r="D177" s="56" t="s">
        <v>99</v>
      </c>
      <c r="E177" s="57">
        <v>1</v>
      </c>
      <c r="F177" s="58"/>
      <c r="G177" s="55"/>
    </row>
    <row r="178" s="42" customFormat="1" ht="18.5" customHeight="1" spans="1:7">
      <c r="A178" s="55"/>
      <c r="B178" s="56"/>
      <c r="C178" s="56"/>
      <c r="D178" s="59"/>
      <c r="E178" s="60">
        <f>SUM(E5:E177)</f>
        <v>173</v>
      </c>
      <c r="F178" s="61"/>
      <c r="G178" s="56"/>
    </row>
    <row r="179" s="42" customFormat="1" ht="13.5" spans="1:7">
      <c r="A179" s="62"/>
      <c r="B179" s="63"/>
      <c r="C179" s="63"/>
      <c r="F179" s="45"/>
      <c r="G179" s="64"/>
    </row>
    <row r="180" s="42" customFormat="1" ht="12.75" spans="1:6">
      <c r="A180" s="65"/>
      <c r="B180" s="44"/>
      <c r="F180" s="45"/>
    </row>
    <row r="181" ht="14.25" spans="1:1">
      <c r="A181" s="66"/>
    </row>
    <row r="182" ht="21" customHeight="1"/>
  </sheetData>
  <autoFilter ref="A3:XFD181">
    <extLst/>
  </autoFilter>
  <mergeCells count="10">
    <mergeCell ref="A1:G1"/>
    <mergeCell ref="A2:G2"/>
    <mergeCell ref="A179:C179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551181102362205" right="0.551181102362205" top="0.314583333333333" bottom="0.275" header="0.196527777777778" footer="0.196527777777778"/>
  <pageSetup paperSize="9" scale="90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3:F39"/>
  <sheetViews>
    <sheetView workbookViewId="0">
      <selection activeCell="K12" sqref="K12"/>
    </sheetView>
  </sheetViews>
  <sheetFormatPr defaultColWidth="9" defaultRowHeight="14.25" outlineLevelCol="5"/>
  <cols>
    <col min="6" max="6" width="9.375"/>
  </cols>
  <sheetData>
    <row r="33" spans="4:6">
      <c r="D33" t="s">
        <v>159</v>
      </c>
      <c r="F33" t="s">
        <v>160</v>
      </c>
    </row>
    <row r="35" spans="4:6">
      <c r="D35" t="s">
        <v>161</v>
      </c>
      <c r="F35">
        <v>1.089575</v>
      </c>
    </row>
    <row r="37" spans="4:6">
      <c r="D37" t="s">
        <v>162</v>
      </c>
      <c r="F37">
        <v>1000</v>
      </c>
    </row>
    <row r="39" spans="4:6">
      <c r="D39" t="s">
        <v>163</v>
      </c>
      <c r="F39">
        <f>F37*F35</f>
        <v>1089.575</v>
      </c>
    </row>
  </sheetData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40" workbookViewId="0">
      <selection activeCell="C46" sqref="C46"/>
    </sheetView>
  </sheetViews>
  <sheetFormatPr defaultColWidth="8.875" defaultRowHeight="15"/>
  <cols>
    <col min="1" max="1" width="3.625" style="2" customWidth="1"/>
    <col min="2" max="2" width="11.625" style="3" customWidth="1"/>
    <col min="3" max="3" width="24.625" style="4" customWidth="1"/>
    <col min="4" max="5" width="15.625" style="4" customWidth="1"/>
    <col min="6" max="6" width="19.375" style="4" customWidth="1"/>
    <col min="7" max="7" width="14.5" style="3" customWidth="1"/>
    <col min="8" max="8" width="8.625" style="5" customWidth="1"/>
    <col min="9" max="16384" width="8.875" style="4"/>
  </cols>
  <sheetData>
    <row r="1" customHeight="1" spans="1:2">
      <c r="A1" s="5"/>
      <c r="B1" s="4"/>
    </row>
    <row r="2" spans="1:7">
      <c r="A2" s="5"/>
      <c r="B2" s="6" t="s">
        <v>164</v>
      </c>
      <c r="C2" s="7"/>
      <c r="D2" s="7"/>
      <c r="E2" s="7"/>
      <c r="F2" s="7"/>
      <c r="G2" s="7"/>
    </row>
    <row r="3" spans="1:7">
      <c r="A3" s="5"/>
      <c r="B3" s="8" t="s">
        <v>165</v>
      </c>
      <c r="C3" s="9" t="s">
        <v>166</v>
      </c>
      <c r="D3" s="9"/>
      <c r="E3" s="9" t="s">
        <v>167</v>
      </c>
      <c r="F3" s="9" t="s">
        <v>168</v>
      </c>
      <c r="G3" s="10" t="s">
        <v>70</v>
      </c>
    </row>
    <row r="4" ht="17.1" customHeight="1" spans="1:7">
      <c r="A4" s="5"/>
      <c r="B4" s="8">
        <v>2000</v>
      </c>
      <c r="C4" s="11">
        <f>[1]指标!U5</f>
        <v>102.4</v>
      </c>
      <c r="D4" s="9">
        <f t="shared" ref="D4:D24" si="0">C4/100</f>
        <v>1.024</v>
      </c>
      <c r="E4" s="12" t="s">
        <v>169</v>
      </c>
      <c r="F4" s="9" t="s">
        <v>170</v>
      </c>
      <c r="G4" s="10" t="s">
        <v>171</v>
      </c>
    </row>
    <row r="5" spans="1:7">
      <c r="A5" s="5"/>
      <c r="B5" s="13">
        <v>2001</v>
      </c>
      <c r="C5" s="14">
        <f>[1]指标!T5</f>
        <v>103.6</v>
      </c>
      <c r="D5" s="15">
        <f t="shared" si="0"/>
        <v>1.036</v>
      </c>
      <c r="E5" s="12" t="s">
        <v>169</v>
      </c>
      <c r="F5" s="16" t="s">
        <v>170</v>
      </c>
      <c r="G5" s="17" t="s">
        <v>171</v>
      </c>
    </row>
    <row r="6" spans="1:7">
      <c r="A6" s="5"/>
      <c r="B6" s="8">
        <v>2002</v>
      </c>
      <c r="C6" s="11">
        <f>[1]指标!S5</f>
        <v>100.8</v>
      </c>
      <c r="D6" s="9">
        <f t="shared" si="0"/>
        <v>1.008</v>
      </c>
      <c r="E6" s="12" t="s">
        <v>169</v>
      </c>
      <c r="F6" s="18" t="s">
        <v>170</v>
      </c>
      <c r="G6" s="10" t="s">
        <v>171</v>
      </c>
    </row>
    <row r="7" spans="1:7">
      <c r="A7" s="5"/>
      <c r="B7" s="8">
        <v>2003</v>
      </c>
      <c r="C7" s="11">
        <f>[1]指标!R5</f>
        <v>103.5</v>
      </c>
      <c r="D7" s="9">
        <f t="shared" si="0"/>
        <v>1.035</v>
      </c>
      <c r="E7" s="12" t="s">
        <v>169</v>
      </c>
      <c r="F7" s="18" t="s">
        <v>170</v>
      </c>
      <c r="G7" s="10" t="s">
        <v>171</v>
      </c>
    </row>
    <row r="8" spans="1:7">
      <c r="A8" s="5"/>
      <c r="B8" s="8">
        <v>2004</v>
      </c>
      <c r="C8" s="11">
        <f>[1]指标!Q5</f>
        <v>106.8</v>
      </c>
      <c r="D8" s="9">
        <f t="shared" si="0"/>
        <v>1.068</v>
      </c>
      <c r="E8" s="12" t="s">
        <v>169</v>
      </c>
      <c r="F8" s="18" t="s">
        <v>170</v>
      </c>
      <c r="G8" s="10" t="s">
        <v>171</v>
      </c>
    </row>
    <row r="9" spans="1:7">
      <c r="A9" s="5"/>
      <c r="B9" s="8">
        <v>2005</v>
      </c>
      <c r="C9" s="11">
        <f>[1]指标!P5</f>
        <v>101.3</v>
      </c>
      <c r="D9" s="9">
        <f t="shared" si="0"/>
        <v>1.013</v>
      </c>
      <c r="E9" s="12" t="s">
        <v>169</v>
      </c>
      <c r="F9" s="18" t="s">
        <v>170</v>
      </c>
      <c r="G9" s="10" t="s">
        <v>171</v>
      </c>
    </row>
    <row r="10" spans="1:7">
      <c r="A10" s="5"/>
      <c r="B10" s="8">
        <v>2006</v>
      </c>
      <c r="C10" s="11">
        <f>[1]指标!O5</f>
        <v>101.1</v>
      </c>
      <c r="D10" s="9">
        <f t="shared" si="0"/>
        <v>1.011</v>
      </c>
      <c r="E10" s="12" t="s">
        <v>169</v>
      </c>
      <c r="F10" s="18" t="s">
        <v>170</v>
      </c>
      <c r="G10" s="10" t="s">
        <v>171</v>
      </c>
    </row>
    <row r="11" spans="1:7">
      <c r="A11" s="5"/>
      <c r="B11" s="8">
        <v>2007</v>
      </c>
      <c r="C11" s="11">
        <f>[1]指标!N5</f>
        <v>103</v>
      </c>
      <c r="D11" s="9">
        <f t="shared" si="0"/>
        <v>1.03</v>
      </c>
      <c r="E11" s="12" t="s">
        <v>169</v>
      </c>
      <c r="F11" s="18" t="s">
        <v>170</v>
      </c>
      <c r="G11" s="10" t="s">
        <v>171</v>
      </c>
    </row>
    <row r="12" s="1" customFormat="1" spans="1:8">
      <c r="A12" s="19"/>
      <c r="B12" s="8">
        <v>2008</v>
      </c>
      <c r="C12" s="11">
        <f>[1]指标!M5</f>
        <v>110.7</v>
      </c>
      <c r="D12" s="9">
        <f t="shared" si="0"/>
        <v>1.107</v>
      </c>
      <c r="E12" s="12" t="s">
        <v>169</v>
      </c>
      <c r="F12" s="18" t="s">
        <v>170</v>
      </c>
      <c r="G12" s="10" t="s">
        <v>171</v>
      </c>
      <c r="H12" s="19"/>
    </row>
    <row r="13" spans="1:7">
      <c r="A13" s="5"/>
      <c r="B13" s="20">
        <v>2009</v>
      </c>
      <c r="C13" s="11">
        <f>[1]指标!L5</f>
        <v>96.8</v>
      </c>
      <c r="D13" s="21">
        <f t="shared" si="0"/>
        <v>0.968</v>
      </c>
      <c r="E13" s="12" t="s">
        <v>169</v>
      </c>
      <c r="F13" s="22" t="s">
        <v>170</v>
      </c>
      <c r="G13" s="23" t="s">
        <v>171</v>
      </c>
    </row>
    <row r="14" spans="1:7">
      <c r="A14" s="5"/>
      <c r="B14" s="8">
        <v>2010</v>
      </c>
      <c r="C14" s="11">
        <f>[1]指标!K5</f>
        <v>103.8</v>
      </c>
      <c r="D14" s="9">
        <f t="shared" si="0"/>
        <v>1.038</v>
      </c>
      <c r="E14" s="12" t="s">
        <v>169</v>
      </c>
      <c r="F14" s="18" t="s">
        <v>170</v>
      </c>
      <c r="G14" s="10" t="s">
        <v>171</v>
      </c>
    </row>
    <row r="15" spans="1:7">
      <c r="A15" s="5"/>
      <c r="B15" s="8">
        <v>2011</v>
      </c>
      <c r="C15" s="11">
        <f>[1]指标!J5</f>
        <v>108.7</v>
      </c>
      <c r="D15" s="9">
        <f t="shared" si="0"/>
        <v>1.087</v>
      </c>
      <c r="E15" s="12" t="s">
        <v>169</v>
      </c>
      <c r="F15" s="18" t="s">
        <v>170</v>
      </c>
      <c r="G15" s="10" t="s">
        <v>171</v>
      </c>
    </row>
    <row r="16" spans="1:8">
      <c r="A16" s="5"/>
      <c r="B16" s="8">
        <v>2012</v>
      </c>
      <c r="C16" s="24">
        <f>[1]指标!I5</f>
        <v>100.8</v>
      </c>
      <c r="D16" s="9">
        <f t="shared" si="0"/>
        <v>1.008</v>
      </c>
      <c r="E16" s="12" t="s">
        <v>169</v>
      </c>
      <c r="F16" s="25" t="s">
        <v>170</v>
      </c>
      <c r="G16" s="10" t="s">
        <v>171</v>
      </c>
      <c r="H16" s="2"/>
    </row>
    <row r="17" spans="1:8">
      <c r="A17" s="5"/>
      <c r="B17" s="26">
        <v>2013</v>
      </c>
      <c r="C17" s="11">
        <f>[1]指标!H5</f>
        <v>99.9</v>
      </c>
      <c r="D17" s="9">
        <f t="shared" si="0"/>
        <v>0.999</v>
      </c>
      <c r="E17" s="12" t="s">
        <v>169</v>
      </c>
      <c r="F17" s="25" t="s">
        <v>170</v>
      </c>
      <c r="G17" s="10" t="s">
        <v>171</v>
      </c>
      <c r="H17" s="2"/>
    </row>
    <row r="18" spans="1:7">
      <c r="A18" s="5"/>
      <c r="B18" s="8">
        <v>2014</v>
      </c>
      <c r="C18" s="27">
        <f>[1]指标!G5</f>
        <v>102.2</v>
      </c>
      <c r="D18" s="25">
        <f t="shared" si="0"/>
        <v>1.022</v>
      </c>
      <c r="E18" s="12" t="s">
        <v>169</v>
      </c>
      <c r="F18" s="18" t="s">
        <v>170</v>
      </c>
      <c r="G18" s="10" t="s">
        <v>171</v>
      </c>
    </row>
    <row r="19" spans="1:7">
      <c r="A19" s="5"/>
      <c r="B19" s="28">
        <v>2015</v>
      </c>
      <c r="C19" s="29">
        <f>[1]指标!F5</f>
        <v>98</v>
      </c>
      <c r="D19" s="30">
        <f t="shared" si="0"/>
        <v>0.98</v>
      </c>
      <c r="E19" s="12" t="s">
        <v>169</v>
      </c>
      <c r="F19" s="25" t="s">
        <v>170</v>
      </c>
      <c r="G19" s="10" t="s">
        <v>171</v>
      </c>
    </row>
    <row r="20" spans="1:7">
      <c r="A20" s="5"/>
      <c r="B20" s="8">
        <v>2016</v>
      </c>
      <c r="C20" s="29">
        <f>[1]指标!E5</f>
        <v>99.4</v>
      </c>
      <c r="D20" s="9">
        <f t="shared" si="0"/>
        <v>0.994</v>
      </c>
      <c r="E20" s="12" t="s">
        <v>169</v>
      </c>
      <c r="F20" s="18" t="s">
        <v>170</v>
      </c>
      <c r="G20" s="10" t="s">
        <v>171</v>
      </c>
    </row>
    <row r="21" spans="1:7">
      <c r="A21" s="31"/>
      <c r="B21" s="8">
        <v>2017</v>
      </c>
      <c r="C21" s="24">
        <f>[1]指标!D5</f>
        <v>106.2</v>
      </c>
      <c r="D21" s="9">
        <f t="shared" si="0"/>
        <v>1.062</v>
      </c>
      <c r="E21" s="12" t="s">
        <v>169</v>
      </c>
      <c r="F21" s="18" t="s">
        <v>170</v>
      </c>
      <c r="G21" s="10" t="s">
        <v>171</v>
      </c>
    </row>
    <row r="22" spans="1:7">
      <c r="A22" s="31"/>
      <c r="B22" s="32">
        <v>2018</v>
      </c>
      <c r="C22" s="11">
        <f>[1]指标!C5</f>
        <v>106.3</v>
      </c>
      <c r="D22" s="8">
        <f t="shared" si="0"/>
        <v>1.063</v>
      </c>
      <c r="E22" s="12" t="s">
        <v>169</v>
      </c>
      <c r="F22" s="18" t="s">
        <v>170</v>
      </c>
      <c r="G22" s="10" t="s">
        <v>171</v>
      </c>
    </row>
    <row r="23" spans="1:7">
      <c r="A23" s="31"/>
      <c r="B23" s="33">
        <v>2019</v>
      </c>
      <c r="C23" s="11">
        <f>[1]指标!G16</f>
        <v>102.5</v>
      </c>
      <c r="D23" s="8">
        <f t="shared" si="0"/>
        <v>1.025</v>
      </c>
      <c r="E23" s="12" t="s">
        <v>169</v>
      </c>
      <c r="F23" s="18" t="s">
        <v>170</v>
      </c>
      <c r="G23" s="10" t="s">
        <v>171</v>
      </c>
    </row>
    <row r="24" spans="1:7">
      <c r="A24" s="31"/>
      <c r="B24" s="33">
        <v>2020</v>
      </c>
      <c r="C24" s="11">
        <v>100</v>
      </c>
      <c r="D24" s="8">
        <f t="shared" si="0"/>
        <v>1</v>
      </c>
      <c r="E24" s="12" t="s">
        <v>169</v>
      </c>
      <c r="F24" s="18" t="s">
        <v>170</v>
      </c>
      <c r="G24" s="10" t="s">
        <v>171</v>
      </c>
    </row>
    <row r="25" spans="1:6">
      <c r="A25" s="31"/>
      <c r="B25" s="34"/>
      <c r="C25" s="31"/>
      <c r="D25" s="31"/>
      <c r="E25" s="35"/>
      <c r="F25" s="35"/>
    </row>
    <row r="26" spans="1:11">
      <c r="A26" s="36"/>
      <c r="B26" s="36" t="s">
        <v>172</v>
      </c>
      <c r="C26" s="36"/>
      <c r="D26" s="36"/>
      <c r="K26" s="3"/>
    </row>
    <row r="27" spans="1:11">
      <c r="A27" s="36"/>
      <c r="B27" s="37" t="s">
        <v>173</v>
      </c>
      <c r="C27" s="38"/>
      <c r="D27" s="38"/>
      <c r="K27" s="3"/>
    </row>
    <row r="28" spans="1:9">
      <c r="A28" s="5"/>
      <c r="B28" s="3">
        <v>2000</v>
      </c>
      <c r="C28" s="39">
        <f>D4*D5*D6*D7*D8*D9*D10*D11*D12*D13*D14*D15*D16*D17*D18*D19*D20*D21*D22*D23</f>
        <v>1.74884198498274</v>
      </c>
      <c r="E28"/>
      <c r="F28"/>
      <c r="G28"/>
      <c r="H28"/>
      <c r="I28"/>
    </row>
    <row r="29" spans="1:9">
      <c r="A29" s="5"/>
      <c r="B29" s="3">
        <v>2001</v>
      </c>
      <c r="C29" s="39">
        <f>D5*D6*D7*D8*D9*D10*D11*D12*D13*D14*D15*D16*D17*D18*D19*D20*D21*D22*D23</f>
        <v>1.7078535009597</v>
      </c>
      <c r="E29"/>
      <c r="F29"/>
      <c r="G29"/>
      <c r="H29"/>
      <c r="I29"/>
    </row>
    <row r="30" spans="1:3">
      <c r="A30" s="5"/>
      <c r="B30" s="3">
        <v>2002</v>
      </c>
      <c r="C30" s="39">
        <f>D6*D7*D8*D9*D10*D11*D12*D13*D14*D15*D16*D17*D18*D19*D20*D21*D22*D23</f>
        <v>1.6485072403086</v>
      </c>
    </row>
    <row r="31" spans="1:8">
      <c r="A31" s="5"/>
      <c r="B31" s="3">
        <v>2003</v>
      </c>
      <c r="C31" s="39">
        <f>D7*D8*D9*D10*D11*D12*D13*D14*D15*D16*D17*D18*D19*D20*D21*D22*D23</f>
        <v>1.6354238495125</v>
      </c>
      <c r="G31" s="4"/>
      <c r="H31" s="4"/>
    </row>
    <row r="32" spans="1:8">
      <c r="A32" s="5"/>
      <c r="B32" s="3">
        <v>2004</v>
      </c>
      <c r="C32" s="39">
        <f>D8*D9*D10*D11*D12*D13*D14*D15*D16*D17*D18*D19*D20*D21*D22*D23</f>
        <v>1.58011966136473</v>
      </c>
      <c r="G32" s="4"/>
      <c r="H32" s="4"/>
    </row>
    <row r="33" spans="1:8">
      <c r="A33" s="5"/>
      <c r="B33" s="3">
        <v>2005</v>
      </c>
      <c r="C33" s="39">
        <f>D9*D10*D11*D12*D13*D14*D15*D16*D17*D18*D19*D20*D21*D22*D23</f>
        <v>1.47951279154001</v>
      </c>
      <c r="G33" s="4"/>
      <c r="H33" s="4"/>
    </row>
    <row r="34" spans="1:3">
      <c r="A34" s="5"/>
      <c r="B34" s="3">
        <v>2006</v>
      </c>
      <c r="C34" s="39">
        <f>D10*D11*D12*D13*D14*D15*D16*D17*D18*D19*D20*D21*D22*D23</f>
        <v>1.46052595413624</v>
      </c>
    </row>
    <row r="35" spans="1:3">
      <c r="A35" s="5"/>
      <c r="B35" s="3">
        <v>2007</v>
      </c>
      <c r="C35" s="39">
        <f>D11*D12*D13*D14*D15*D16*D17*D18*D19*D20*D21*D22*D23</f>
        <v>1.44463496947205</v>
      </c>
    </row>
    <row r="36" spans="1:3">
      <c r="A36" s="5"/>
      <c r="B36" s="3">
        <v>2008</v>
      </c>
      <c r="C36" s="39">
        <f>D12*D13*D14*D15*D16*D17*D18*D19*D20*D21*D22*D23</f>
        <v>1.40255822278839</v>
      </c>
    </row>
    <row r="37" spans="1:3">
      <c r="A37" s="5"/>
      <c r="B37" s="3">
        <v>2009</v>
      </c>
      <c r="C37" s="39">
        <f>D13*D14*D15*D16*D17*D18*D19*D20*D21*D22*D23</f>
        <v>1.26699026448816</v>
      </c>
    </row>
    <row r="38" spans="1:3">
      <c r="A38" s="5"/>
      <c r="B38" s="3">
        <v>2010</v>
      </c>
      <c r="C38" s="39">
        <f>D14*D15*D16*D17*D18*D19*D20*D21*D22*D23</f>
        <v>1.30887424017372</v>
      </c>
    </row>
    <row r="39" spans="1:3">
      <c r="A39" s="5"/>
      <c r="B39" s="3">
        <v>2011</v>
      </c>
      <c r="C39" s="39">
        <f>D15*D16*D17*D18*D19*D20*D21*D22*D23</f>
        <v>1.26095784217121</v>
      </c>
    </row>
    <row r="40" spans="1:3">
      <c r="A40" s="5"/>
      <c r="B40" s="3">
        <v>2012</v>
      </c>
      <c r="C40" s="39">
        <f>D16*D17*D18*D19*D20*D21*D22*D23</f>
        <v>1.16003481340498</v>
      </c>
    </row>
    <row r="41" spans="1:3">
      <c r="A41" s="5"/>
      <c r="B41" s="3">
        <v>2013</v>
      </c>
      <c r="C41" s="39">
        <f>D17*D18*D19*D20*D21*D22*D23</f>
        <v>1.15082818790177</v>
      </c>
    </row>
    <row r="42" spans="1:3">
      <c r="A42" s="5"/>
      <c r="B42" s="3">
        <v>2014</v>
      </c>
      <c r="C42" s="39">
        <f>D18*D19*D20*D21*D22*D23</f>
        <v>1.15198016806984</v>
      </c>
    </row>
    <row r="43" spans="1:3">
      <c r="A43" s="5"/>
      <c r="B43" s="3">
        <v>2015</v>
      </c>
      <c r="C43" s="39">
        <f>D19*D20*D21*D22*D23</f>
        <v>1.127182160538</v>
      </c>
    </row>
    <row r="44" spans="1:3">
      <c r="A44" s="5"/>
      <c r="B44" s="3">
        <v>2016</v>
      </c>
      <c r="C44" s="39">
        <f>D20*D21*D22*D23</f>
        <v>1.1501858781</v>
      </c>
    </row>
    <row r="45" spans="1:3">
      <c r="A45" s="5"/>
      <c r="B45" s="3">
        <v>2017</v>
      </c>
      <c r="C45" s="39">
        <f>D21*D22*D23</f>
        <v>1.15712865</v>
      </c>
    </row>
    <row r="46" spans="1:3">
      <c r="A46" s="5"/>
      <c r="B46" s="3">
        <v>2018</v>
      </c>
      <c r="C46" s="39">
        <f>D22*D23</f>
        <v>1.089575</v>
      </c>
    </row>
    <row r="47" spans="1:3">
      <c r="A47" s="5"/>
      <c r="B47" s="3">
        <v>2019</v>
      </c>
      <c r="C47" s="39">
        <f>D23</f>
        <v>1.025</v>
      </c>
    </row>
    <row r="48" spans="1:3">
      <c r="A48" s="5"/>
      <c r="B48" s="3">
        <v>2020</v>
      </c>
      <c r="C48" s="39">
        <v>1</v>
      </c>
    </row>
    <row r="49" spans="1:2">
      <c r="A49" s="5"/>
      <c r="B49" s="4"/>
    </row>
    <row r="50" spans="1:2">
      <c r="A50" s="5"/>
      <c r="B50" s="4"/>
    </row>
    <row r="51" spans="1:2">
      <c r="A51" s="5"/>
      <c r="B51" s="4"/>
    </row>
    <row r="52" spans="1:2">
      <c r="A52" s="5"/>
      <c r="B52" s="4"/>
    </row>
    <row r="53" spans="1:2">
      <c r="A53" s="5"/>
      <c r="B53" s="4"/>
    </row>
    <row r="54" spans="1:2">
      <c r="A54" s="5"/>
      <c r="B54" s="4"/>
    </row>
    <row r="55" spans="2:2">
      <c r="B55" s="39"/>
    </row>
  </sheetData>
  <mergeCells count="1">
    <mergeCell ref="B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分类汇总</vt:lpstr>
      <vt:lpstr>分类汇总表</vt:lpstr>
      <vt:lpstr>非网络类</vt:lpstr>
      <vt:lpstr>基准地价重置价</vt:lpstr>
      <vt:lpstr>价格指数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N.n9</cp:lastModifiedBy>
  <cp:revision>1</cp:revision>
  <dcterms:created xsi:type="dcterms:W3CDTF">2019-08-26T04:04:00Z</dcterms:created>
  <cp:lastPrinted>2021-07-30T04:08:00Z</cp:lastPrinted>
  <dcterms:modified xsi:type="dcterms:W3CDTF">2022-12-19T09:54:02Z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0795A7C584BE49BB91DA77D1F8D059E1</vt:lpwstr>
  </property>
  <property fmtid="{D5CDD505-2E9C-101B-9397-08002B2CF9AE}" pid="4" name="KSOReadingLayout">
    <vt:bool>true</vt:bool>
  </property>
</Properties>
</file>