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8855" tabRatio="659" firstSheet="1" activeTab="1"/>
  </bookViews>
  <sheets>
    <sheet name="分类汇总表" sheetId="12" state="hidden" r:id="rId1"/>
    <sheet name="1" sheetId="5" r:id="rId2"/>
    <sheet name="基准地价重置价" sheetId="10" state="hidden" r:id="rId3"/>
    <sheet name="价格指数" sheetId="11" state="hidden" r:id="rId4"/>
  </sheets>
  <externalReferences>
    <externalReference r:id="rId5"/>
  </externalReferences>
  <definedNames>
    <definedName name="_xlnm._FilterDatabase" localSheetId="1" hidden="1">'1'!$3:$710</definedName>
    <definedName name="_xlnm.Print_Area" localSheetId="1">'1'!$A$1:$J$87</definedName>
  </definedNames>
  <calcPr calcId="144525"/>
</workbook>
</file>

<file path=xl/sharedStrings.xml><?xml version="1.0" encoding="utf-8"?>
<sst xmlns="http://schemas.openxmlformats.org/spreadsheetml/2006/main" count="2805" uniqueCount="375">
  <si>
    <t>资产评估分类汇总表</t>
  </si>
  <si>
    <t>金额单位：人民币元</t>
  </si>
  <si>
    <t>编号</t>
  </si>
  <si>
    <t>科目名称</t>
  </si>
  <si>
    <t>账面价值</t>
  </si>
  <si>
    <t>评估价值</t>
  </si>
  <si>
    <t>增值额</t>
  </si>
  <si>
    <t>增值率%</t>
  </si>
  <si>
    <t>原值</t>
  </si>
  <si>
    <t>净值</t>
  </si>
  <si>
    <t>房屋建筑物类合计</t>
  </si>
  <si>
    <t>4-6-1</t>
  </si>
  <si>
    <t>固定资产-房屋建筑物</t>
  </si>
  <si>
    <t>4-6-2</t>
  </si>
  <si>
    <t>固定资产-构筑物及其他辅助设施</t>
  </si>
  <si>
    <t>4-6-3</t>
  </si>
  <si>
    <t>固定资产-管道及沟槽</t>
  </si>
  <si>
    <t>设备类合计</t>
  </si>
  <si>
    <t>4-6-4</t>
  </si>
  <si>
    <t>固定资产-机器设备</t>
  </si>
  <si>
    <t>4-6-5</t>
  </si>
  <si>
    <t>固定资产-车辆</t>
  </si>
  <si>
    <t>4-6-6</t>
  </si>
  <si>
    <t>固定资产-电子设备</t>
  </si>
  <si>
    <t>4-6-7</t>
  </si>
  <si>
    <t>固定资产-通信设备</t>
  </si>
  <si>
    <t>4-6-8</t>
  </si>
  <si>
    <t>土地</t>
  </si>
  <si>
    <t>4-6</t>
  </si>
  <si>
    <t>资产合计</t>
  </si>
  <si>
    <t>减：固定资产减值准备</t>
  </si>
  <si>
    <t>资产总计</t>
  </si>
  <si>
    <t>评估机构：中证房地产评估造价集团有限公司</t>
  </si>
  <si>
    <t>2022年12月23日拍卖非网络类通信设备一批（贺州）标的清单</t>
  </si>
  <si>
    <t>特别说明：清单仅供参考，不作为提货依据，数量、品种、规格、品质、真伪与实物不符的以现场实物为准，不保证标的的使用性和完整性，具体以现场实物为准，拍卖成交后按现场展示的数量和质量进行移交。竞买人务必现场查看标的，参与拍卖、出价即表示认可移交标准、对现场展示实物的数量及质量无疑义。</t>
  </si>
  <si>
    <t>序号</t>
  </si>
  <si>
    <t>设备名称</t>
  </si>
  <si>
    <t>规格型号</t>
  </si>
  <si>
    <t>生产厂家</t>
  </si>
  <si>
    <t>计量单位</t>
  </si>
  <si>
    <t>数量</t>
  </si>
  <si>
    <t>购置日期</t>
  </si>
  <si>
    <t>启用日期</t>
  </si>
  <si>
    <t>备注</t>
  </si>
  <si>
    <t>普通空调</t>
  </si>
  <si>
    <t>美的3匹冷暖柜式</t>
  </si>
  <si>
    <t>台</t>
  </si>
  <si>
    <t>空调柜式分体冷暧3匹</t>
  </si>
  <si>
    <t>投影仪</t>
  </si>
  <si>
    <t>投影仪爱普生EB-30XE</t>
  </si>
  <si>
    <t>立柜式分体空调3匹</t>
  </si>
  <si>
    <t>壁挂式分体空调1.5匹</t>
  </si>
  <si>
    <t>信息采集系统设备</t>
  </si>
  <si>
    <t>4路客户综合安防主机(CMDUN-DW4802A)</t>
  </si>
  <si>
    <t>套</t>
  </si>
  <si>
    <t>嵌入式分体空调冷暖5匹</t>
  </si>
  <si>
    <t>体验营销设备</t>
  </si>
  <si>
    <t>校讯通话机HA6966TI</t>
  </si>
  <si>
    <t>个</t>
  </si>
  <si>
    <t>校园信息机</t>
  </si>
  <si>
    <t>校讯通话机HA6967TI</t>
  </si>
  <si>
    <t>校讯通话机HA6971TI</t>
  </si>
  <si>
    <t>校讯通话机HA6972TI</t>
  </si>
  <si>
    <t>校讯通话机HA6968TI</t>
  </si>
  <si>
    <t>校讯通话机HA6970TI</t>
  </si>
  <si>
    <t>校讯通话机HA6969TI</t>
  </si>
  <si>
    <t>台式电脑</t>
  </si>
  <si>
    <t>联想7150</t>
  </si>
  <si>
    <t>方正君逸M530含17寸彩色液</t>
  </si>
  <si>
    <t>笔记本电脑</t>
  </si>
  <si>
    <t>B类笔记本电脑轻薄便于携</t>
  </si>
  <si>
    <t>客服及营业用电脑-台式电脑</t>
  </si>
  <si>
    <t>E类台式电脑</t>
  </si>
  <si>
    <t>E类台式电脑方正文祥E620</t>
  </si>
  <si>
    <t>其他营业设备-票据打印机</t>
  </si>
  <si>
    <t>映美FP-570KII</t>
  </si>
  <si>
    <t>F类台式电脑</t>
  </si>
  <si>
    <t>录像机</t>
  </si>
  <si>
    <t>8路硬盘录像机</t>
  </si>
  <si>
    <t>E类台式电脑（方正文祥E620）</t>
  </si>
  <si>
    <t>B类台式电脑（文祥E520-B类）</t>
  </si>
  <si>
    <t>B类台式电脑含显示器主流配</t>
  </si>
  <si>
    <t>C类笔记本电脑</t>
  </si>
  <si>
    <t>E类台式电脑（方正文祥E620)</t>
  </si>
  <si>
    <t>笔记本电脑5</t>
  </si>
  <si>
    <t>B类笔记本电脑</t>
  </si>
  <si>
    <t>戴尔E2933含戴尔17寸显示器</t>
  </si>
  <si>
    <t>方正文祥E620</t>
  </si>
  <si>
    <t>F类台式电脑联想thinkcentreM6100S</t>
  </si>
  <si>
    <t>16路硬盘录像机</t>
  </si>
  <si>
    <t>HPPro3380MT</t>
  </si>
  <si>
    <t>打印机</t>
  </si>
  <si>
    <t>80列平推式票据打印机</t>
  </si>
  <si>
    <t>E类台式电脑含显示器经济型</t>
  </si>
  <si>
    <t>大屏幕演示系统</t>
  </si>
  <si>
    <t>显示屏</t>
  </si>
  <si>
    <t>F类台式电脑含显示器基本配</t>
  </si>
  <si>
    <t>联想昭阳E42-80</t>
  </si>
  <si>
    <t>联想昭阳E49G</t>
  </si>
  <si>
    <t>D类台式电脑含显示器基本配</t>
  </si>
  <si>
    <t>光猫\华为\HG8240 F</t>
  </si>
  <si>
    <t>城区</t>
  </si>
  <si>
    <t>光猫\华为HG8546M</t>
  </si>
  <si>
    <t>光猫\华为HG8346M</t>
  </si>
  <si>
    <t>光猫\华为HG8340M</t>
  </si>
  <si>
    <t>光猫\华为HG3242M</t>
  </si>
  <si>
    <t>光猫\华为HG8040 F</t>
  </si>
  <si>
    <t>光猫\华为HG8245A</t>
  </si>
  <si>
    <t>光猫\华为HG8541M</t>
  </si>
  <si>
    <t>光猫\华为HG810e</t>
  </si>
  <si>
    <t>光猫\华为HG8326R</t>
  </si>
  <si>
    <t>光猫\华为HG8321R</t>
  </si>
  <si>
    <t>光猫\华为HG8342R</t>
  </si>
  <si>
    <t>光猫\华为HG8540M</t>
  </si>
  <si>
    <t>光猫\华为HG813e</t>
  </si>
  <si>
    <t>光猫\华为HG8245</t>
  </si>
  <si>
    <t>光猫\华为HG8240</t>
  </si>
  <si>
    <t>光猫\烽火HG267GT</t>
  </si>
  <si>
    <t>光猫\烽火HG260GS-U</t>
  </si>
  <si>
    <t>光猫\烽火HG260GT</t>
  </si>
  <si>
    <t>光猫\烽火HG266GT</t>
  </si>
  <si>
    <t>光猫\烽火HG267GU</t>
  </si>
  <si>
    <t>光猫\烽火HG266GU</t>
  </si>
  <si>
    <t>光猫\贝尔G-140W-UG</t>
  </si>
  <si>
    <t>光猫\贝尔I-120EM</t>
  </si>
  <si>
    <t>光猫\锐捷SVG6000RW</t>
  </si>
  <si>
    <t>光猫\天邑TEWA-708E</t>
  </si>
  <si>
    <t>光猫\鼎喜DB201</t>
  </si>
  <si>
    <t>光猫\鼎喜DB202</t>
  </si>
  <si>
    <t>光猫\终端公司H2-3s</t>
  </si>
  <si>
    <t>光猫\中兴F412</t>
  </si>
  <si>
    <t>光猫\中兴F601</t>
  </si>
  <si>
    <t>光猫\中兴F460</t>
  </si>
  <si>
    <t>光猫\中兴F612</t>
  </si>
  <si>
    <t>光猫\中兴F620</t>
  </si>
  <si>
    <t>光猫\中兴F600</t>
  </si>
  <si>
    <t>光猫\中兴F613</t>
  </si>
  <si>
    <t>光猫\中兴F633</t>
  </si>
  <si>
    <t>光猫\中兴F612W</t>
  </si>
  <si>
    <t>光猫\中兴F623</t>
  </si>
  <si>
    <t>光猫\华为EC6108V9</t>
  </si>
  <si>
    <t>光猫\华为EC6108V9A</t>
  </si>
  <si>
    <t>光猫\华为EC6106V1</t>
  </si>
  <si>
    <t>光猫\终端公司CM101s</t>
  </si>
  <si>
    <t>光猫\咪咕MGV-JT-Y1</t>
  </si>
  <si>
    <t>光猫\迈智威T15-01</t>
  </si>
  <si>
    <t>光猫\烽火HG680-V</t>
  </si>
  <si>
    <t>光猫\易视腾iS-E5-NGW</t>
  </si>
  <si>
    <t>光猫\物联网GM619</t>
  </si>
  <si>
    <t>光猫\物联网GM219-S</t>
  </si>
  <si>
    <t>光猫\华为HS8545M</t>
  </si>
  <si>
    <t>光猫\华为HS8545M5</t>
  </si>
  <si>
    <t>光猫\贝尔G-140W-MD</t>
  </si>
  <si>
    <t>光猫\贝尔GS3101</t>
  </si>
  <si>
    <t>光猫\杭研GS3202</t>
  </si>
  <si>
    <t>光猫\物联网M101</t>
  </si>
  <si>
    <t>光猫\九州PTV-8508</t>
  </si>
  <si>
    <t>光猫\九州PTV-8098</t>
  </si>
  <si>
    <t>光猫\终端公司CM101s-2</t>
  </si>
  <si>
    <t>光猫\咪咕MG100</t>
  </si>
  <si>
    <t>光猫\咪咕MGV2000</t>
  </si>
  <si>
    <t>光猫\贝尔\G-140W-C</t>
  </si>
  <si>
    <t>光猫\贝尔\G-140W-MD</t>
  </si>
  <si>
    <t>光猫\杭研\GS3101</t>
  </si>
  <si>
    <t>光猫\华为\HS8545M</t>
  </si>
  <si>
    <t>光猫\华为\HS8545M5</t>
  </si>
  <si>
    <t>光猫\华为\HS8546V</t>
  </si>
  <si>
    <t>光猫\物联网\GM219-S</t>
  </si>
  <si>
    <t>光猫\物联网\GM619</t>
  </si>
  <si>
    <t>光猫\中兴\F663N</t>
  </si>
  <si>
    <t>光猫\杭研\GS3202</t>
  </si>
  <si>
    <t>光猫\物联网\GM220-S</t>
  </si>
  <si>
    <t>光猫\终端公司\CM112Z</t>
  </si>
  <si>
    <t>光猫\终端公司\CM113-Z</t>
  </si>
  <si>
    <t>光猫\终端公司\H1s-3</t>
  </si>
  <si>
    <t>光猫\终端公司\H2-3</t>
  </si>
  <si>
    <t>光猫\烽火\AN506-04</t>
  </si>
  <si>
    <t>光猫\烽火\HG260GT</t>
  </si>
  <si>
    <t>光猫\华为\HG8130</t>
  </si>
  <si>
    <t>光猫\华为\HG8346M</t>
  </si>
  <si>
    <t>光猫\华为\S1700</t>
  </si>
  <si>
    <t>光猫\华为\HG8546M</t>
  </si>
  <si>
    <t>光猫\华为\HG8326R</t>
  </si>
  <si>
    <t>光猫\华为\HG8240</t>
  </si>
  <si>
    <t>光猫\华为\HG8245</t>
  </si>
  <si>
    <t>光猫\华为\HG8310M</t>
  </si>
  <si>
    <t>光猫\华为\HG8010</t>
  </si>
  <si>
    <t>光猫\中兴\F612W</t>
  </si>
  <si>
    <t>光猫\中兴\F623</t>
  </si>
  <si>
    <t>光猫\中兴\F601</t>
  </si>
  <si>
    <t>光猫\锐捷\SVG6000RW</t>
  </si>
  <si>
    <t>光猫\贝尔\I-120EM</t>
  </si>
  <si>
    <t>光猫\华为\EC1308</t>
  </si>
  <si>
    <t>光猫\华为\EC6108V9C</t>
  </si>
  <si>
    <t>光猫\华为\EC2106V2</t>
  </si>
  <si>
    <t>光猫\华为\EC6108V9</t>
  </si>
  <si>
    <t>光猫\华为\EC2106V1</t>
  </si>
  <si>
    <t>光猫\终端公司\CM102</t>
  </si>
  <si>
    <t>光猫\易视腾\iS-E5-NGH</t>
  </si>
  <si>
    <t>光猫\易视腾\iS-E5-NLW</t>
  </si>
  <si>
    <t>光猫\物联网\MH201</t>
  </si>
  <si>
    <t>光猫\中兴\B860AV1.1-T2</t>
  </si>
  <si>
    <t>光猫\中兴\B760A</t>
  </si>
  <si>
    <t>光猫\开博尔\M1</t>
  </si>
  <si>
    <t>光猫\终端公司\CM201-1</t>
  </si>
  <si>
    <t>光猫\贝尔\G-140W-CS</t>
  </si>
  <si>
    <t>光猫\烽火\HG6543C4</t>
  </si>
  <si>
    <t>光猫\终端公司\H2-2</t>
  </si>
  <si>
    <t>光猫\中兴\F603</t>
  </si>
  <si>
    <t>光猫\华为\HG8321R</t>
  </si>
  <si>
    <t>光猫\贝尔\I-240W</t>
  </si>
  <si>
    <t>光猫\中兴\F663NV3a</t>
  </si>
  <si>
    <t>光猫\终端公司\CM113Z</t>
  </si>
  <si>
    <t>光猫\贝尔\G-140W-MH</t>
  </si>
  <si>
    <t>光猫\烽火\HG6201M</t>
  </si>
  <si>
    <t>光猫\烽火\HG6821M</t>
  </si>
  <si>
    <t>光猫\物联网\GM620</t>
  </si>
  <si>
    <t>光猫\华为\HS8546V5</t>
  </si>
  <si>
    <t>光猫\物联网\GM228-S</t>
  </si>
  <si>
    <t>魔百和\创维\E900V21E</t>
  </si>
  <si>
    <t>魔百和\华为\EC6110-M</t>
  </si>
  <si>
    <t>魔百和\九州\PTV-8098</t>
  </si>
  <si>
    <t>魔百和\九州\PTV-8508</t>
  </si>
  <si>
    <t>魔百和\咪咕\MG100</t>
  </si>
  <si>
    <t>魔百和\咪咕\MG101</t>
  </si>
  <si>
    <t>魔百和\咪咕\MGV2000</t>
  </si>
  <si>
    <t>魔百和\物联网\M101</t>
  </si>
  <si>
    <t>魔百和\物联网\M301H</t>
  </si>
  <si>
    <t>魔百和\中兴\B860AV1.1</t>
  </si>
  <si>
    <t>魔百和\中兴\B860AV2.1</t>
  </si>
  <si>
    <t>魔百和\中兴\B860AV2.1-A</t>
  </si>
  <si>
    <t>魔百和\终端公司\CM101s-2</t>
  </si>
  <si>
    <t>魔百和\终端公司\CM201-2</t>
  </si>
  <si>
    <t>魔百和\终端公司\CM201-1</t>
  </si>
  <si>
    <t>魔百和\物联网\H301H</t>
  </si>
  <si>
    <t>光猫\贝尔G-140W-C</t>
  </si>
  <si>
    <t>光猫\烽火HG6145D</t>
  </si>
  <si>
    <t>光猫\烽火HG6543C4</t>
  </si>
  <si>
    <t>光猫\杭研GS3101</t>
  </si>
  <si>
    <t>光猫\华为HS8546V</t>
  </si>
  <si>
    <t>光猫\华为HS8546V5</t>
  </si>
  <si>
    <t>光猫\物联网GM220-S</t>
  </si>
  <si>
    <t>光猫\中兴F663N</t>
  </si>
  <si>
    <t>光猫\中兴F663NV3a</t>
  </si>
  <si>
    <t>光猫\中兴F673AV9</t>
  </si>
  <si>
    <t>光猫\终端公司H1s-3</t>
  </si>
  <si>
    <t>光猫\终端公司H2-2</t>
  </si>
  <si>
    <t>光猫\终端公司H2-3</t>
  </si>
  <si>
    <t>光猫\贝尔G-140W-CS</t>
  </si>
  <si>
    <t>光猫\烽火HG6201M</t>
  </si>
  <si>
    <t>光猫\烽火HG6821M</t>
  </si>
  <si>
    <t>光猫\华为HN8546Q</t>
  </si>
  <si>
    <t>光猫\物联网GM228-S</t>
  </si>
  <si>
    <t>光猫\中兴F673A V2</t>
  </si>
  <si>
    <t>光猫\终端公司CM112Z</t>
  </si>
  <si>
    <t>光猫\终端公司CM113-Z</t>
  </si>
  <si>
    <t>光猫\中兴F673AV9a</t>
  </si>
  <si>
    <t>光猫\华为HG8010</t>
  </si>
  <si>
    <t>光猫\华为HG8240F</t>
  </si>
  <si>
    <t>光猫\华为HG8310M</t>
  </si>
  <si>
    <t>光猫\终端公司CM201-1</t>
  </si>
  <si>
    <t>光猫\华为EC6108V9C</t>
  </si>
  <si>
    <t>光猫\物联网T15-01</t>
  </si>
  <si>
    <t>光猫</t>
  </si>
  <si>
    <t>HG260GT</t>
  </si>
  <si>
    <t>钟山</t>
  </si>
  <si>
    <t>HG8546M</t>
  </si>
  <si>
    <t>F601</t>
  </si>
  <si>
    <t>F612W</t>
  </si>
  <si>
    <t>F623</t>
  </si>
  <si>
    <t>F600</t>
  </si>
  <si>
    <t>HS8545M5</t>
  </si>
  <si>
    <t>HS8546V</t>
  </si>
  <si>
    <t>H2-3</t>
  </si>
  <si>
    <t>机顶盒</t>
  </si>
  <si>
    <t>EC6106V1</t>
  </si>
  <si>
    <t>EC6110-M</t>
  </si>
  <si>
    <t>PTV-8098</t>
  </si>
  <si>
    <t>PTV-8508</t>
  </si>
  <si>
    <t>MG100</t>
  </si>
  <si>
    <t>MG101</t>
  </si>
  <si>
    <t>M101</t>
  </si>
  <si>
    <t>B860AV1.1</t>
  </si>
  <si>
    <t>B860AV2.1</t>
  </si>
  <si>
    <t>CM101S-2</t>
  </si>
  <si>
    <t>CM211-1</t>
  </si>
  <si>
    <t>G-140W-C</t>
  </si>
  <si>
    <t>G-140W-MH</t>
  </si>
  <si>
    <t>GS3101</t>
  </si>
  <si>
    <t>HS8545M</t>
  </si>
  <si>
    <t>GM619</t>
  </si>
  <si>
    <t>F663N</t>
  </si>
  <si>
    <t>H1s-3</t>
  </si>
  <si>
    <t>H2-2</t>
  </si>
  <si>
    <t>G-140W-MD</t>
  </si>
  <si>
    <t>HG6543C4</t>
  </si>
  <si>
    <t>GS3202</t>
  </si>
  <si>
    <t>GM219-S</t>
  </si>
  <si>
    <t>GM220-S</t>
  </si>
  <si>
    <t>F663NV3A</t>
  </si>
  <si>
    <t>F673AV9a</t>
  </si>
  <si>
    <t>CM113-Z</t>
  </si>
  <si>
    <t>HS8546V5</t>
  </si>
  <si>
    <t>F673AV9</t>
  </si>
  <si>
    <t>E900V21E</t>
  </si>
  <si>
    <t>MGV2000</t>
  </si>
  <si>
    <t>M301H</t>
  </si>
  <si>
    <t>CM201-2</t>
  </si>
  <si>
    <t>智能网关</t>
  </si>
  <si>
    <t>HG260GS-U</t>
  </si>
  <si>
    <t>HG8245</t>
  </si>
  <si>
    <t>HG8310M</t>
  </si>
  <si>
    <t>SVG6000RW</t>
  </si>
  <si>
    <t>H10E-31</t>
  </si>
  <si>
    <t>型号不明</t>
  </si>
  <si>
    <t>魔百和</t>
  </si>
  <si>
    <t>EC6108V9</t>
  </si>
  <si>
    <t>EC6108V9C</t>
  </si>
  <si>
    <t>T15-01</t>
  </si>
  <si>
    <t>CM101S</t>
  </si>
  <si>
    <t>路由器</t>
  </si>
  <si>
    <t>IJLY-410</t>
  </si>
  <si>
    <t>H1S-3</t>
  </si>
  <si>
    <t>G-1425-MA</t>
  </si>
  <si>
    <t>DT741-CSG</t>
  </si>
  <si>
    <t>HG6145D</t>
  </si>
  <si>
    <t>HN8546Q</t>
  </si>
  <si>
    <t>UNG220Z</t>
  </si>
  <si>
    <t>H60G</t>
  </si>
  <si>
    <t>ZN-M140G</t>
  </si>
  <si>
    <t>H3-2S</t>
  </si>
  <si>
    <t>F673AV9A</t>
  </si>
  <si>
    <t>B860AV2.1-A</t>
  </si>
  <si>
    <t>GM228-S</t>
  </si>
  <si>
    <t>F663NV3a</t>
  </si>
  <si>
    <t>融合网关</t>
  </si>
  <si>
    <t>H10g-13</t>
  </si>
  <si>
    <t>DT720-cs</t>
  </si>
  <si>
    <t>GM630</t>
  </si>
  <si>
    <t>CM311-1sa</t>
  </si>
  <si>
    <t>ONT</t>
  </si>
  <si>
    <t>OTT</t>
  </si>
  <si>
    <t>昭平</t>
  </si>
  <si>
    <t>网关</t>
  </si>
  <si>
    <t>魔百盒</t>
  </si>
  <si>
    <t>B2+</t>
  </si>
  <si>
    <t>富川</t>
  </si>
  <si>
    <t>G-14W-C</t>
  </si>
  <si>
    <t>G-14W-MD</t>
  </si>
  <si>
    <t>G-14W-MF</t>
  </si>
  <si>
    <t>GS3102</t>
  </si>
  <si>
    <t>G2-2</t>
  </si>
  <si>
    <t>G2-3</t>
  </si>
  <si>
    <t>H6543C4</t>
  </si>
  <si>
    <t>HG8010</t>
  </si>
  <si>
    <t>HG8326R</t>
  </si>
  <si>
    <t>HG8346M</t>
  </si>
  <si>
    <t>HS8346M</t>
  </si>
  <si>
    <t>HS88546M</t>
  </si>
  <si>
    <t>SV6000RW</t>
  </si>
  <si>
    <t>基准地价基准日</t>
  </si>
  <si>
    <t>2018.1.1</t>
  </si>
  <si>
    <t>价格指数</t>
  </si>
  <si>
    <t>基准地价重置价</t>
  </si>
  <si>
    <t>重置价</t>
  </si>
  <si>
    <t>广西壮族自治区固定资产投资价格指数表</t>
  </si>
  <si>
    <t>年份</t>
  </si>
  <si>
    <r>
      <rPr>
        <sz val="11"/>
        <color indexed="8"/>
        <rFont val="Times New Roman"/>
        <charset val="134"/>
      </rPr>
      <t>建安工程投资价格指数（</t>
    </r>
    <r>
      <rPr>
        <sz val="11"/>
        <color indexed="8"/>
        <rFont val="Times New Roman"/>
        <charset val="134"/>
      </rPr>
      <t>%</t>
    </r>
    <r>
      <rPr>
        <sz val="11"/>
        <color indexed="8"/>
        <rFont val="宋体"/>
        <charset val="134"/>
      </rPr>
      <t>）</t>
    </r>
  </si>
  <si>
    <t>统计范围</t>
  </si>
  <si>
    <t>数据来源</t>
  </si>
  <si>
    <t>广西</t>
  </si>
  <si>
    <t>中国统计局网站</t>
  </si>
  <si>
    <t>建安指数</t>
  </si>
  <si>
    <r>
      <rPr>
        <sz val="11"/>
        <color indexed="8"/>
        <rFont val="Times New Roman"/>
        <charset val="134"/>
      </rPr>
      <t>价格指数修正系数＝</t>
    </r>
    <r>
      <rPr>
        <sz val="11"/>
        <color indexed="8"/>
        <rFont val="Times New Roman"/>
        <charset val="134"/>
      </rPr>
      <t>α1×α2×α3×……αn</t>
    </r>
  </si>
  <si>
    <r>
      <rPr>
        <sz val="11"/>
        <color rgb="FF000000"/>
        <rFont val="宋体"/>
        <charset val="134"/>
      </rPr>
      <t>（</t>
    </r>
    <r>
      <rPr>
        <sz val="11"/>
        <color indexed="8"/>
        <rFont val="Times New Roman"/>
        <charset val="134"/>
      </rPr>
      <t>α1……αn</t>
    </r>
    <r>
      <rPr>
        <sz val="11"/>
        <color indexed="8"/>
        <rFont val="宋体"/>
        <charset val="134"/>
      </rPr>
      <t>是指各年投资价格指数）</t>
    </r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</si>
</sst>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yyyy/m/d;@"/>
    <numFmt numFmtId="178" formatCode="_ * #,##0_ ;_ * \-#,##0_ ;_ * &quot;-&quot;??_ ;_ @_ "/>
    <numFmt numFmtId="179" formatCode="0_);[Red]\(0\)"/>
    <numFmt numFmtId="180" formatCode="000000"/>
    <numFmt numFmtId="181" formatCode="0.00_);[Red]\(0.00\)"/>
  </numFmts>
  <fonts count="50">
    <font>
      <sz val="12"/>
      <name val="宋体"/>
      <charset val="134"/>
    </font>
    <font>
      <sz val="11"/>
      <name val="Times New Roman"/>
      <charset val="134"/>
    </font>
    <font>
      <b/>
      <sz val="11"/>
      <color rgb="FF000000"/>
      <name val="宋体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0"/>
      <color indexed="8"/>
      <name val="Times New Roman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9"/>
      <name val="宋体"/>
      <charset val="134"/>
      <scheme val="major"/>
    </font>
    <font>
      <sz val="18"/>
      <name val="黑体"/>
      <charset val="134"/>
    </font>
    <font>
      <b/>
      <sz val="11"/>
      <color rgb="FFFF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  <scheme val="minor"/>
    </font>
    <font>
      <b/>
      <sz val="10"/>
      <name val="Times New Roman"/>
      <charset val="134"/>
    </font>
    <font>
      <b/>
      <sz val="11"/>
      <name val="宋体"/>
      <charset val="134"/>
      <scheme val="minor"/>
    </font>
    <font>
      <b/>
      <sz val="10"/>
      <name val="Arial"/>
      <charset val="0"/>
    </font>
    <font>
      <u/>
      <sz val="12"/>
      <color indexed="12"/>
      <name val="宋体"/>
      <charset val="134"/>
    </font>
    <font>
      <sz val="20"/>
      <name val="隶书"/>
      <charset val="134"/>
    </font>
    <font>
      <sz val="9"/>
      <name val="Arial Narrow"/>
      <charset val="134"/>
    </font>
    <font>
      <b/>
      <sz val="9"/>
      <name val="楷体_GB2312"/>
      <charset val="134"/>
    </font>
    <font>
      <sz val="9"/>
      <color indexed="8"/>
      <name val="楷体_GB2312"/>
      <charset val="134"/>
    </font>
    <font>
      <sz val="9"/>
      <name val="楷体_GB2312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sz val="12"/>
      <name val="Times New Roman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4" borderId="14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0" fontId="0" fillId="0" borderId="0"/>
    <xf numFmtId="41" fontId="27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8" borderId="15" applyNumberFormat="0" applyFon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0" fillId="0" borderId="0"/>
    <xf numFmtId="0" fontId="39" fillId="0" borderId="16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0" fillId="12" borderId="18" applyNumberFormat="0" applyAlignment="0" applyProtection="0">
      <alignment vertical="center"/>
    </xf>
    <xf numFmtId="0" fontId="41" fillId="12" borderId="14" applyNumberFormat="0" applyAlignment="0" applyProtection="0">
      <alignment vertical="center"/>
    </xf>
    <xf numFmtId="0" fontId="42" fillId="13" borderId="19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0" fillId="0" borderId="0"/>
    <xf numFmtId="0" fontId="31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2" borderId="0" applyNumberFormat="0" applyBorder="0" applyAlignment="0" applyProtection="0">
      <alignment vertical="center"/>
    </xf>
    <xf numFmtId="0" fontId="47" fillId="0" borderId="0"/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48" fillId="0" borderId="0"/>
    <xf numFmtId="0" fontId="0" fillId="0" borderId="0"/>
  </cellStyleXfs>
  <cellXfs count="1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 wrapText="1"/>
    </xf>
    <xf numFmtId="49" fontId="9" fillId="0" borderId="0" xfId="0" applyNumberFormat="1" applyFont="1" applyFill="1" applyAlignment="1">
      <alignment vertical="center"/>
    </xf>
    <xf numFmtId="0" fontId="11" fillId="0" borderId="0" xfId="0" applyNumberFormat="1" applyFont="1" applyFill="1" applyAlignment="1">
      <alignment horizontal="center" vertical="center" wrapText="1"/>
    </xf>
    <xf numFmtId="31" fontId="12" fillId="0" borderId="0" xfId="0" applyNumberFormat="1" applyFont="1" applyFill="1" applyAlignment="1">
      <alignment horizontal="left" vertical="center" wrapText="1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vertical="center"/>
    </xf>
    <xf numFmtId="0" fontId="14" fillId="0" borderId="5" xfId="0" applyFont="1" applyFill="1" applyBorder="1" applyAlignment="1">
      <alignment vertical="center" wrapText="1"/>
    </xf>
    <xf numFmtId="49" fontId="14" fillId="0" borderId="5" xfId="0" applyNumberFormat="1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vertical="center" wrapText="1"/>
    </xf>
    <xf numFmtId="31" fontId="12" fillId="0" borderId="0" xfId="0" applyNumberFormat="1" applyFont="1" applyFill="1" applyAlignment="1">
      <alignment vertical="center" wrapText="1"/>
    </xf>
    <xf numFmtId="0" fontId="1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178" fontId="17" fillId="0" borderId="2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 wrapText="1"/>
    </xf>
    <xf numFmtId="0" fontId="19" fillId="0" borderId="13" xfId="0" applyNumberFormat="1" applyFont="1" applyFill="1" applyBorder="1" applyAlignment="1">
      <alignment horizontal="center" vertical="center"/>
    </xf>
    <xf numFmtId="14" fontId="16" fillId="0" borderId="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179" fontId="17" fillId="0" borderId="2" xfId="0" applyNumberFormat="1" applyFont="1" applyFill="1" applyBorder="1" applyAlignment="1">
      <alignment horizontal="center" vertical="center"/>
    </xf>
    <xf numFmtId="0" fontId="0" fillId="0" borderId="0" xfId="56" applyAlignment="1"/>
    <xf numFmtId="180" fontId="20" fillId="2" borderId="0" xfId="11" applyNumberFormat="1" applyFont="1" applyFill="1" applyAlignment="1" applyProtection="1">
      <alignment horizontal="left" vertical="center" shrinkToFit="1"/>
      <protection locked="0" hidden="1"/>
    </xf>
    <xf numFmtId="0" fontId="9" fillId="0" borderId="0" xfId="56" applyFont="1" applyAlignment="1">
      <alignment horizontal="center" vertical="center" wrapText="1"/>
    </xf>
    <xf numFmtId="0" fontId="21" fillId="0" borderId="0" xfId="56" applyFont="1" applyAlignment="1">
      <alignment horizontal="center" vertical="center" wrapText="1"/>
    </xf>
    <xf numFmtId="181" fontId="22" fillId="0" borderId="0" xfId="56" applyNumberFormat="1" applyFont="1" applyAlignment="1">
      <alignment horizontal="center" vertical="center"/>
    </xf>
    <xf numFmtId="0" fontId="22" fillId="0" borderId="0" xfId="56" applyNumberFormat="1" applyFont="1" applyAlignment="1">
      <alignment horizontal="center" vertical="center"/>
    </xf>
    <xf numFmtId="181" fontId="22" fillId="0" borderId="0" xfId="56" applyNumberFormat="1" applyFont="1" applyAlignment="1">
      <alignment vertical="center"/>
    </xf>
    <xf numFmtId="0" fontId="22" fillId="0" borderId="0" xfId="56" applyFont="1" applyAlignment="1">
      <alignment vertical="center"/>
    </xf>
    <xf numFmtId="0" fontId="23" fillId="0" borderId="2" xfId="56" applyFont="1" applyBorder="1" applyAlignment="1">
      <alignment horizontal="center" vertical="center"/>
    </xf>
    <xf numFmtId="0" fontId="23" fillId="0" borderId="12" xfId="56" applyFont="1" applyBorder="1" applyAlignment="1">
      <alignment horizontal="center" vertical="center"/>
    </xf>
    <xf numFmtId="0" fontId="23" fillId="0" borderId="1" xfId="56" applyFont="1" applyBorder="1" applyAlignment="1">
      <alignment horizontal="center" vertical="center"/>
    </xf>
    <xf numFmtId="49" fontId="22" fillId="0" borderId="2" xfId="56" applyNumberFormat="1" applyFont="1" applyBorder="1" applyAlignment="1">
      <alignment horizontal="center" vertical="center"/>
    </xf>
    <xf numFmtId="0" fontId="24" fillId="0" borderId="2" xfId="11" applyFont="1" applyFill="1" applyBorder="1" applyAlignment="1" applyProtection="1">
      <alignment horizontal="left" vertical="center" indent="1"/>
    </xf>
    <xf numFmtId="43" fontId="22" fillId="0" borderId="1" xfId="56" applyNumberFormat="1" applyFont="1" applyBorder="1" applyAlignment="1">
      <alignment horizontal="right" vertical="center"/>
    </xf>
    <xf numFmtId="43" fontId="22" fillId="0" borderId="2" xfId="56" applyNumberFormat="1" applyFont="1" applyBorder="1" applyAlignment="1">
      <alignment horizontal="right" vertical="center"/>
    </xf>
    <xf numFmtId="0" fontId="24" fillId="0" borderId="2" xfId="11" applyFont="1" applyBorder="1" applyAlignment="1" applyProtection="1">
      <alignment horizontal="center" vertical="center"/>
    </xf>
    <xf numFmtId="49" fontId="25" fillId="0" borderId="2" xfId="56" applyNumberFormat="1" applyFont="1" applyBorder="1" applyAlignment="1">
      <alignment horizontal="center" vertical="center"/>
    </xf>
    <xf numFmtId="0" fontId="24" fillId="0" borderId="2" xfId="56" applyFont="1" applyBorder="1" applyAlignment="1">
      <alignment horizontal="center" vertical="center"/>
    </xf>
    <xf numFmtId="49" fontId="13" fillId="0" borderId="0" xfId="56" applyNumberFormat="1" applyFont="1" applyAlignment="1">
      <alignment vertical="center"/>
    </xf>
    <xf numFmtId="181" fontId="26" fillId="0" borderId="0" xfId="56" applyNumberFormat="1" applyFont="1" applyAlignment="1">
      <alignment vertical="center"/>
    </xf>
    <xf numFmtId="49" fontId="26" fillId="0" borderId="0" xfId="0" applyNumberFormat="1" applyFont="1" applyFill="1" applyAlignment="1">
      <alignment vertical="center"/>
    </xf>
    <xf numFmtId="43" fontId="22" fillId="0" borderId="0" xfId="56" applyNumberFormat="1" applyFont="1" applyAlignment="1">
      <alignment vertical="center"/>
    </xf>
    <xf numFmtId="43" fontId="0" fillId="0" borderId="0" xfId="56" applyNumberFormat="1" applyAlignment="1"/>
    <xf numFmtId="0" fontId="26" fillId="0" borderId="0" xfId="56" applyFont="1" applyAlignment="1">
      <alignment horizontal="right" vertical="center"/>
    </xf>
    <xf numFmtId="43" fontId="22" fillId="0" borderId="2" xfId="56" applyNumberFormat="1" applyFont="1" applyBorder="1" applyAlignment="1" applyProtection="1">
      <alignment horizontal="right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玉林公司需报废的有价卡明细_玉林市公司报废有价卡核查记录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0,0_x000d__x000a_NA_x000d__x000a_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 9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2 9 2" xfId="52"/>
    <cellStyle name="40% - 强调文字颜色 6" xfId="53" builtinId="51"/>
    <cellStyle name="常规_玉林第一批报废有价卡核查记录表" xfId="54"/>
    <cellStyle name="60% - 强调文字颜色 6" xfId="55" builtinId="52"/>
    <cellStyle name="常规 2" xfId="56"/>
    <cellStyle name="常规 3" xfId="57"/>
    <cellStyle name="千位分隔 2" xfId="58"/>
    <cellStyle name="常规_Sheet1" xfId="59"/>
    <cellStyle name="%" xfId="60"/>
  </cellStyles>
  <tableStyles count="0" defaultTableStyle="TableStyleMedium2" defaultPivotStyle="PivotStyleLight16"/>
  <colors>
    <mruColors>
      <color rgb="00800080"/>
      <color rgb="000832B8"/>
      <color rgb="00C00000"/>
      <color rgb="000731B9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133350</xdr:colOff>
      <xdr:row>30</xdr:row>
      <xdr:rowOff>102235</xdr:rowOff>
    </xdr:to>
    <xdr:pic>
      <xdr:nvPicPr>
        <xdr:cNvPr id="152867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5800" y="198120"/>
          <a:ext cx="5648325" cy="58477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0\&#20381;&#25454;\&#24037;&#20316;&#34920;\&#20215;&#26684;&#25351;&#25968;&#65288;&#26356;&#26032;&#33267;2019.4&#23395;&#2423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固定资产指数"/>
      <sheetName val="建安指数"/>
      <sheetName val="工器具指数"/>
      <sheetName val="其他费用指标"/>
      <sheetName val="指标"/>
    </sheetNames>
    <sheetDataSet>
      <sheetData sheetId="0"/>
      <sheetData sheetId="1"/>
      <sheetData sheetId="2"/>
      <sheetData sheetId="3"/>
      <sheetData sheetId="4">
        <row r="5">
          <cell r="C5">
            <v>106.3</v>
          </cell>
          <cell r="D5">
            <v>106.2</v>
          </cell>
          <cell r="E5">
            <v>99.4</v>
          </cell>
          <cell r="F5">
            <v>98</v>
          </cell>
          <cell r="G5">
            <v>102.2</v>
          </cell>
          <cell r="H5">
            <v>99.9</v>
          </cell>
          <cell r="I5">
            <v>100.8</v>
          </cell>
          <cell r="J5">
            <v>108.7</v>
          </cell>
          <cell r="K5">
            <v>103.8</v>
          </cell>
          <cell r="L5">
            <v>96.8</v>
          </cell>
          <cell r="M5">
            <v>110.7</v>
          </cell>
          <cell r="N5">
            <v>103</v>
          </cell>
          <cell r="O5">
            <v>101.1</v>
          </cell>
          <cell r="P5">
            <v>101.3</v>
          </cell>
          <cell r="Q5">
            <v>106.8</v>
          </cell>
          <cell r="R5">
            <v>103.5</v>
          </cell>
          <cell r="S5">
            <v>100.8</v>
          </cell>
          <cell r="T5">
            <v>103.6</v>
          </cell>
          <cell r="U5">
            <v>102.4</v>
          </cell>
        </row>
        <row r="16">
          <cell r="G16">
            <v>102.5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26"/>
  <sheetViews>
    <sheetView workbookViewId="0">
      <selection activeCell="A1" sqref="$A1:$XFD1048576"/>
    </sheetView>
  </sheetViews>
  <sheetFormatPr defaultColWidth="8.1" defaultRowHeight="15.6"/>
  <cols>
    <col min="1" max="1" width="7.09166666666667" style="85" customWidth="1"/>
    <col min="2" max="2" width="27.3416666666667" style="85" customWidth="1"/>
    <col min="3" max="3" width="13.4" style="85" customWidth="1"/>
    <col min="4" max="4" width="10.0166666666667" style="85" customWidth="1"/>
    <col min="5" max="5" width="6.1" style="85" customWidth="1"/>
    <col min="6" max="6" width="8.9" style="85" customWidth="1"/>
    <col min="7" max="7" width="13.5" style="85" customWidth="1"/>
    <col min="8" max="8" width="11.25" style="85" customWidth="1"/>
    <col min="9" max="9" width="7.31666666666667" style="85" customWidth="1"/>
    <col min="10" max="10" width="8.1" style="85" customWidth="1"/>
    <col min="11" max="256" width="8.1" style="85"/>
    <col min="257" max="257" width="7.09166666666667" style="85" customWidth="1"/>
    <col min="258" max="258" width="24.975" style="85" customWidth="1"/>
    <col min="259" max="262" width="11.7" style="85" customWidth="1"/>
    <col min="263" max="264" width="9.56666666666667" style="85" customWidth="1"/>
    <col min="265" max="265" width="6.3" style="85" customWidth="1"/>
    <col min="266" max="266" width="6.525" style="85" customWidth="1"/>
    <col min="267" max="512" width="8.1" style="85"/>
    <col min="513" max="513" width="7.09166666666667" style="85" customWidth="1"/>
    <col min="514" max="514" width="24.975" style="85" customWidth="1"/>
    <col min="515" max="518" width="11.7" style="85" customWidth="1"/>
    <col min="519" max="520" width="9.56666666666667" style="85" customWidth="1"/>
    <col min="521" max="521" width="6.3" style="85" customWidth="1"/>
    <col min="522" max="522" width="6.525" style="85" customWidth="1"/>
    <col min="523" max="768" width="8.1" style="85"/>
    <col min="769" max="769" width="7.09166666666667" style="85" customWidth="1"/>
    <col min="770" max="770" width="24.975" style="85" customWidth="1"/>
    <col min="771" max="774" width="11.7" style="85" customWidth="1"/>
    <col min="775" max="776" width="9.56666666666667" style="85" customWidth="1"/>
    <col min="777" max="777" width="6.3" style="85" customWidth="1"/>
    <col min="778" max="778" width="6.525" style="85" customWidth="1"/>
    <col min="779" max="1024" width="8.1" style="85"/>
    <col min="1025" max="1025" width="7.09166666666667" style="85" customWidth="1"/>
    <col min="1026" max="1026" width="24.975" style="85" customWidth="1"/>
    <col min="1027" max="1030" width="11.7" style="85" customWidth="1"/>
    <col min="1031" max="1032" width="9.56666666666667" style="85" customWidth="1"/>
    <col min="1033" max="1033" width="6.3" style="85" customWidth="1"/>
    <col min="1034" max="1034" width="6.525" style="85" customWidth="1"/>
    <col min="1035" max="1280" width="8.1" style="85"/>
    <col min="1281" max="1281" width="7.09166666666667" style="85" customWidth="1"/>
    <col min="1282" max="1282" width="24.975" style="85" customWidth="1"/>
    <col min="1283" max="1286" width="11.7" style="85" customWidth="1"/>
    <col min="1287" max="1288" width="9.56666666666667" style="85" customWidth="1"/>
    <col min="1289" max="1289" width="6.3" style="85" customWidth="1"/>
    <col min="1290" max="1290" width="6.525" style="85" customWidth="1"/>
    <col min="1291" max="1536" width="8.1" style="85"/>
    <col min="1537" max="1537" width="7.09166666666667" style="85" customWidth="1"/>
    <col min="1538" max="1538" width="24.975" style="85" customWidth="1"/>
    <col min="1539" max="1542" width="11.7" style="85" customWidth="1"/>
    <col min="1543" max="1544" width="9.56666666666667" style="85" customWidth="1"/>
    <col min="1545" max="1545" width="6.3" style="85" customWidth="1"/>
    <col min="1546" max="1546" width="6.525" style="85" customWidth="1"/>
    <col min="1547" max="1792" width="8.1" style="85"/>
    <col min="1793" max="1793" width="7.09166666666667" style="85" customWidth="1"/>
    <col min="1794" max="1794" width="24.975" style="85" customWidth="1"/>
    <col min="1795" max="1798" width="11.7" style="85" customWidth="1"/>
    <col min="1799" max="1800" width="9.56666666666667" style="85" customWidth="1"/>
    <col min="1801" max="1801" width="6.3" style="85" customWidth="1"/>
    <col min="1802" max="1802" width="6.525" style="85" customWidth="1"/>
    <col min="1803" max="2048" width="8.1" style="85"/>
    <col min="2049" max="2049" width="7.09166666666667" style="85" customWidth="1"/>
    <col min="2050" max="2050" width="24.975" style="85" customWidth="1"/>
    <col min="2051" max="2054" width="11.7" style="85" customWidth="1"/>
    <col min="2055" max="2056" width="9.56666666666667" style="85" customWidth="1"/>
    <col min="2057" max="2057" width="6.3" style="85" customWidth="1"/>
    <col min="2058" max="2058" width="6.525" style="85" customWidth="1"/>
    <col min="2059" max="2304" width="8.1" style="85"/>
    <col min="2305" max="2305" width="7.09166666666667" style="85" customWidth="1"/>
    <col min="2306" max="2306" width="24.975" style="85" customWidth="1"/>
    <col min="2307" max="2310" width="11.7" style="85" customWidth="1"/>
    <col min="2311" max="2312" width="9.56666666666667" style="85" customWidth="1"/>
    <col min="2313" max="2313" width="6.3" style="85" customWidth="1"/>
    <col min="2314" max="2314" width="6.525" style="85" customWidth="1"/>
    <col min="2315" max="2560" width="8.1" style="85"/>
    <col min="2561" max="2561" width="7.09166666666667" style="85" customWidth="1"/>
    <col min="2562" max="2562" width="24.975" style="85" customWidth="1"/>
    <col min="2563" max="2566" width="11.7" style="85" customWidth="1"/>
    <col min="2567" max="2568" width="9.56666666666667" style="85" customWidth="1"/>
    <col min="2569" max="2569" width="6.3" style="85" customWidth="1"/>
    <col min="2570" max="2570" width="6.525" style="85" customWidth="1"/>
    <col min="2571" max="2816" width="8.1" style="85"/>
    <col min="2817" max="2817" width="7.09166666666667" style="85" customWidth="1"/>
    <col min="2818" max="2818" width="24.975" style="85" customWidth="1"/>
    <col min="2819" max="2822" width="11.7" style="85" customWidth="1"/>
    <col min="2823" max="2824" width="9.56666666666667" style="85" customWidth="1"/>
    <col min="2825" max="2825" width="6.3" style="85" customWidth="1"/>
    <col min="2826" max="2826" width="6.525" style="85" customWidth="1"/>
    <col min="2827" max="3072" width="8.1" style="85"/>
    <col min="3073" max="3073" width="7.09166666666667" style="85" customWidth="1"/>
    <col min="3074" max="3074" width="24.975" style="85" customWidth="1"/>
    <col min="3075" max="3078" width="11.7" style="85" customWidth="1"/>
    <col min="3079" max="3080" width="9.56666666666667" style="85" customWidth="1"/>
    <col min="3081" max="3081" width="6.3" style="85" customWidth="1"/>
    <col min="3082" max="3082" width="6.525" style="85" customWidth="1"/>
    <col min="3083" max="3328" width="8.1" style="85"/>
    <col min="3329" max="3329" width="7.09166666666667" style="85" customWidth="1"/>
    <col min="3330" max="3330" width="24.975" style="85" customWidth="1"/>
    <col min="3331" max="3334" width="11.7" style="85" customWidth="1"/>
    <col min="3335" max="3336" width="9.56666666666667" style="85" customWidth="1"/>
    <col min="3337" max="3337" width="6.3" style="85" customWidth="1"/>
    <col min="3338" max="3338" width="6.525" style="85" customWidth="1"/>
    <col min="3339" max="3584" width="8.1" style="85"/>
    <col min="3585" max="3585" width="7.09166666666667" style="85" customWidth="1"/>
    <col min="3586" max="3586" width="24.975" style="85" customWidth="1"/>
    <col min="3587" max="3590" width="11.7" style="85" customWidth="1"/>
    <col min="3591" max="3592" width="9.56666666666667" style="85" customWidth="1"/>
    <col min="3593" max="3593" width="6.3" style="85" customWidth="1"/>
    <col min="3594" max="3594" width="6.525" style="85" customWidth="1"/>
    <col min="3595" max="3840" width="8.1" style="85"/>
    <col min="3841" max="3841" width="7.09166666666667" style="85" customWidth="1"/>
    <col min="3842" max="3842" width="24.975" style="85" customWidth="1"/>
    <col min="3843" max="3846" width="11.7" style="85" customWidth="1"/>
    <col min="3847" max="3848" width="9.56666666666667" style="85" customWidth="1"/>
    <col min="3849" max="3849" width="6.3" style="85" customWidth="1"/>
    <col min="3850" max="3850" width="6.525" style="85" customWidth="1"/>
    <col min="3851" max="4096" width="8.1" style="85"/>
    <col min="4097" max="4097" width="7.09166666666667" style="85" customWidth="1"/>
    <col min="4098" max="4098" width="24.975" style="85" customWidth="1"/>
    <col min="4099" max="4102" width="11.7" style="85" customWidth="1"/>
    <col min="4103" max="4104" width="9.56666666666667" style="85" customWidth="1"/>
    <col min="4105" max="4105" width="6.3" style="85" customWidth="1"/>
    <col min="4106" max="4106" width="6.525" style="85" customWidth="1"/>
    <col min="4107" max="4352" width="8.1" style="85"/>
    <col min="4353" max="4353" width="7.09166666666667" style="85" customWidth="1"/>
    <col min="4354" max="4354" width="24.975" style="85" customWidth="1"/>
    <col min="4355" max="4358" width="11.7" style="85" customWidth="1"/>
    <col min="4359" max="4360" width="9.56666666666667" style="85" customWidth="1"/>
    <col min="4361" max="4361" width="6.3" style="85" customWidth="1"/>
    <col min="4362" max="4362" width="6.525" style="85" customWidth="1"/>
    <col min="4363" max="4608" width="8.1" style="85"/>
    <col min="4609" max="4609" width="7.09166666666667" style="85" customWidth="1"/>
    <col min="4610" max="4610" width="24.975" style="85" customWidth="1"/>
    <col min="4611" max="4614" width="11.7" style="85" customWidth="1"/>
    <col min="4615" max="4616" width="9.56666666666667" style="85" customWidth="1"/>
    <col min="4617" max="4617" width="6.3" style="85" customWidth="1"/>
    <col min="4618" max="4618" width="6.525" style="85" customWidth="1"/>
    <col min="4619" max="4864" width="8.1" style="85"/>
    <col min="4865" max="4865" width="7.09166666666667" style="85" customWidth="1"/>
    <col min="4866" max="4866" width="24.975" style="85" customWidth="1"/>
    <col min="4867" max="4870" width="11.7" style="85" customWidth="1"/>
    <col min="4871" max="4872" width="9.56666666666667" style="85" customWidth="1"/>
    <col min="4873" max="4873" width="6.3" style="85" customWidth="1"/>
    <col min="4874" max="4874" width="6.525" style="85" customWidth="1"/>
    <col min="4875" max="5120" width="8.1" style="85"/>
    <col min="5121" max="5121" width="7.09166666666667" style="85" customWidth="1"/>
    <col min="5122" max="5122" width="24.975" style="85" customWidth="1"/>
    <col min="5123" max="5126" width="11.7" style="85" customWidth="1"/>
    <col min="5127" max="5128" width="9.56666666666667" style="85" customWidth="1"/>
    <col min="5129" max="5129" width="6.3" style="85" customWidth="1"/>
    <col min="5130" max="5130" width="6.525" style="85" customWidth="1"/>
    <col min="5131" max="5376" width="8.1" style="85"/>
    <col min="5377" max="5377" width="7.09166666666667" style="85" customWidth="1"/>
    <col min="5378" max="5378" width="24.975" style="85" customWidth="1"/>
    <col min="5379" max="5382" width="11.7" style="85" customWidth="1"/>
    <col min="5383" max="5384" width="9.56666666666667" style="85" customWidth="1"/>
    <col min="5385" max="5385" width="6.3" style="85" customWidth="1"/>
    <col min="5386" max="5386" width="6.525" style="85" customWidth="1"/>
    <col min="5387" max="5632" width="8.1" style="85"/>
    <col min="5633" max="5633" width="7.09166666666667" style="85" customWidth="1"/>
    <col min="5634" max="5634" width="24.975" style="85" customWidth="1"/>
    <col min="5635" max="5638" width="11.7" style="85" customWidth="1"/>
    <col min="5639" max="5640" width="9.56666666666667" style="85" customWidth="1"/>
    <col min="5641" max="5641" width="6.3" style="85" customWidth="1"/>
    <col min="5642" max="5642" width="6.525" style="85" customWidth="1"/>
    <col min="5643" max="5888" width="8.1" style="85"/>
    <col min="5889" max="5889" width="7.09166666666667" style="85" customWidth="1"/>
    <col min="5890" max="5890" width="24.975" style="85" customWidth="1"/>
    <col min="5891" max="5894" width="11.7" style="85" customWidth="1"/>
    <col min="5895" max="5896" width="9.56666666666667" style="85" customWidth="1"/>
    <col min="5897" max="5897" width="6.3" style="85" customWidth="1"/>
    <col min="5898" max="5898" width="6.525" style="85" customWidth="1"/>
    <col min="5899" max="6144" width="8.1" style="85"/>
    <col min="6145" max="6145" width="7.09166666666667" style="85" customWidth="1"/>
    <col min="6146" max="6146" width="24.975" style="85" customWidth="1"/>
    <col min="6147" max="6150" width="11.7" style="85" customWidth="1"/>
    <col min="6151" max="6152" width="9.56666666666667" style="85" customWidth="1"/>
    <col min="6153" max="6153" width="6.3" style="85" customWidth="1"/>
    <col min="6154" max="6154" width="6.525" style="85" customWidth="1"/>
    <col min="6155" max="6400" width="8.1" style="85"/>
    <col min="6401" max="6401" width="7.09166666666667" style="85" customWidth="1"/>
    <col min="6402" max="6402" width="24.975" style="85" customWidth="1"/>
    <col min="6403" max="6406" width="11.7" style="85" customWidth="1"/>
    <col min="6407" max="6408" width="9.56666666666667" style="85" customWidth="1"/>
    <col min="6409" max="6409" width="6.3" style="85" customWidth="1"/>
    <col min="6410" max="6410" width="6.525" style="85" customWidth="1"/>
    <col min="6411" max="6656" width="8.1" style="85"/>
    <col min="6657" max="6657" width="7.09166666666667" style="85" customWidth="1"/>
    <col min="6658" max="6658" width="24.975" style="85" customWidth="1"/>
    <col min="6659" max="6662" width="11.7" style="85" customWidth="1"/>
    <col min="6663" max="6664" width="9.56666666666667" style="85" customWidth="1"/>
    <col min="6665" max="6665" width="6.3" style="85" customWidth="1"/>
    <col min="6666" max="6666" width="6.525" style="85" customWidth="1"/>
    <col min="6667" max="6912" width="8.1" style="85"/>
    <col min="6913" max="6913" width="7.09166666666667" style="85" customWidth="1"/>
    <col min="6914" max="6914" width="24.975" style="85" customWidth="1"/>
    <col min="6915" max="6918" width="11.7" style="85" customWidth="1"/>
    <col min="6919" max="6920" width="9.56666666666667" style="85" customWidth="1"/>
    <col min="6921" max="6921" width="6.3" style="85" customWidth="1"/>
    <col min="6922" max="6922" width="6.525" style="85" customWidth="1"/>
    <col min="6923" max="7168" width="8.1" style="85"/>
    <col min="7169" max="7169" width="7.09166666666667" style="85" customWidth="1"/>
    <col min="7170" max="7170" width="24.975" style="85" customWidth="1"/>
    <col min="7171" max="7174" width="11.7" style="85" customWidth="1"/>
    <col min="7175" max="7176" width="9.56666666666667" style="85" customWidth="1"/>
    <col min="7177" max="7177" width="6.3" style="85" customWidth="1"/>
    <col min="7178" max="7178" width="6.525" style="85" customWidth="1"/>
    <col min="7179" max="7424" width="8.1" style="85"/>
    <col min="7425" max="7425" width="7.09166666666667" style="85" customWidth="1"/>
    <col min="7426" max="7426" width="24.975" style="85" customWidth="1"/>
    <col min="7427" max="7430" width="11.7" style="85" customWidth="1"/>
    <col min="7431" max="7432" width="9.56666666666667" style="85" customWidth="1"/>
    <col min="7433" max="7433" width="6.3" style="85" customWidth="1"/>
    <col min="7434" max="7434" width="6.525" style="85" customWidth="1"/>
    <col min="7435" max="7680" width="8.1" style="85"/>
    <col min="7681" max="7681" width="7.09166666666667" style="85" customWidth="1"/>
    <col min="7682" max="7682" width="24.975" style="85" customWidth="1"/>
    <col min="7683" max="7686" width="11.7" style="85" customWidth="1"/>
    <col min="7687" max="7688" width="9.56666666666667" style="85" customWidth="1"/>
    <col min="7689" max="7689" width="6.3" style="85" customWidth="1"/>
    <col min="7690" max="7690" width="6.525" style="85" customWidth="1"/>
    <col min="7691" max="7936" width="8.1" style="85"/>
    <col min="7937" max="7937" width="7.09166666666667" style="85" customWidth="1"/>
    <col min="7938" max="7938" width="24.975" style="85" customWidth="1"/>
    <col min="7939" max="7942" width="11.7" style="85" customWidth="1"/>
    <col min="7943" max="7944" width="9.56666666666667" style="85" customWidth="1"/>
    <col min="7945" max="7945" width="6.3" style="85" customWidth="1"/>
    <col min="7946" max="7946" width="6.525" style="85" customWidth="1"/>
    <col min="7947" max="8192" width="8.1" style="85"/>
    <col min="8193" max="8193" width="7.09166666666667" style="85" customWidth="1"/>
    <col min="8194" max="8194" width="24.975" style="85" customWidth="1"/>
    <col min="8195" max="8198" width="11.7" style="85" customWidth="1"/>
    <col min="8199" max="8200" width="9.56666666666667" style="85" customWidth="1"/>
    <col min="8201" max="8201" width="6.3" style="85" customWidth="1"/>
    <col min="8202" max="8202" width="6.525" style="85" customWidth="1"/>
    <col min="8203" max="8448" width="8.1" style="85"/>
    <col min="8449" max="8449" width="7.09166666666667" style="85" customWidth="1"/>
    <col min="8450" max="8450" width="24.975" style="85" customWidth="1"/>
    <col min="8451" max="8454" width="11.7" style="85" customWidth="1"/>
    <col min="8455" max="8456" width="9.56666666666667" style="85" customWidth="1"/>
    <col min="8457" max="8457" width="6.3" style="85" customWidth="1"/>
    <col min="8458" max="8458" width="6.525" style="85" customWidth="1"/>
    <col min="8459" max="8704" width="8.1" style="85"/>
    <col min="8705" max="8705" width="7.09166666666667" style="85" customWidth="1"/>
    <col min="8706" max="8706" width="24.975" style="85" customWidth="1"/>
    <col min="8707" max="8710" width="11.7" style="85" customWidth="1"/>
    <col min="8711" max="8712" width="9.56666666666667" style="85" customWidth="1"/>
    <col min="8713" max="8713" width="6.3" style="85" customWidth="1"/>
    <col min="8714" max="8714" width="6.525" style="85" customWidth="1"/>
    <col min="8715" max="8960" width="8.1" style="85"/>
    <col min="8961" max="8961" width="7.09166666666667" style="85" customWidth="1"/>
    <col min="8962" max="8962" width="24.975" style="85" customWidth="1"/>
    <col min="8963" max="8966" width="11.7" style="85" customWidth="1"/>
    <col min="8967" max="8968" width="9.56666666666667" style="85" customWidth="1"/>
    <col min="8969" max="8969" width="6.3" style="85" customWidth="1"/>
    <col min="8970" max="8970" width="6.525" style="85" customWidth="1"/>
    <col min="8971" max="9216" width="8.1" style="85"/>
    <col min="9217" max="9217" width="7.09166666666667" style="85" customWidth="1"/>
    <col min="9218" max="9218" width="24.975" style="85" customWidth="1"/>
    <col min="9219" max="9222" width="11.7" style="85" customWidth="1"/>
    <col min="9223" max="9224" width="9.56666666666667" style="85" customWidth="1"/>
    <col min="9225" max="9225" width="6.3" style="85" customWidth="1"/>
    <col min="9226" max="9226" width="6.525" style="85" customWidth="1"/>
    <col min="9227" max="9472" width="8.1" style="85"/>
    <col min="9473" max="9473" width="7.09166666666667" style="85" customWidth="1"/>
    <col min="9474" max="9474" width="24.975" style="85" customWidth="1"/>
    <col min="9475" max="9478" width="11.7" style="85" customWidth="1"/>
    <col min="9479" max="9480" width="9.56666666666667" style="85" customWidth="1"/>
    <col min="9481" max="9481" width="6.3" style="85" customWidth="1"/>
    <col min="9482" max="9482" width="6.525" style="85" customWidth="1"/>
    <col min="9483" max="9728" width="8.1" style="85"/>
    <col min="9729" max="9729" width="7.09166666666667" style="85" customWidth="1"/>
    <col min="9730" max="9730" width="24.975" style="85" customWidth="1"/>
    <col min="9731" max="9734" width="11.7" style="85" customWidth="1"/>
    <col min="9735" max="9736" width="9.56666666666667" style="85" customWidth="1"/>
    <col min="9737" max="9737" width="6.3" style="85" customWidth="1"/>
    <col min="9738" max="9738" width="6.525" style="85" customWidth="1"/>
    <col min="9739" max="9984" width="8.1" style="85"/>
    <col min="9985" max="9985" width="7.09166666666667" style="85" customWidth="1"/>
    <col min="9986" max="9986" width="24.975" style="85" customWidth="1"/>
    <col min="9987" max="9990" width="11.7" style="85" customWidth="1"/>
    <col min="9991" max="9992" width="9.56666666666667" style="85" customWidth="1"/>
    <col min="9993" max="9993" width="6.3" style="85" customWidth="1"/>
    <col min="9994" max="9994" width="6.525" style="85" customWidth="1"/>
    <col min="9995" max="10240" width="8.1" style="85"/>
    <col min="10241" max="10241" width="7.09166666666667" style="85" customWidth="1"/>
    <col min="10242" max="10242" width="24.975" style="85" customWidth="1"/>
    <col min="10243" max="10246" width="11.7" style="85" customWidth="1"/>
    <col min="10247" max="10248" width="9.56666666666667" style="85" customWidth="1"/>
    <col min="10249" max="10249" width="6.3" style="85" customWidth="1"/>
    <col min="10250" max="10250" width="6.525" style="85" customWidth="1"/>
    <col min="10251" max="10496" width="8.1" style="85"/>
    <col min="10497" max="10497" width="7.09166666666667" style="85" customWidth="1"/>
    <col min="10498" max="10498" width="24.975" style="85" customWidth="1"/>
    <col min="10499" max="10502" width="11.7" style="85" customWidth="1"/>
    <col min="10503" max="10504" width="9.56666666666667" style="85" customWidth="1"/>
    <col min="10505" max="10505" width="6.3" style="85" customWidth="1"/>
    <col min="10506" max="10506" width="6.525" style="85" customWidth="1"/>
    <col min="10507" max="10752" width="8.1" style="85"/>
    <col min="10753" max="10753" width="7.09166666666667" style="85" customWidth="1"/>
    <col min="10754" max="10754" width="24.975" style="85" customWidth="1"/>
    <col min="10755" max="10758" width="11.7" style="85" customWidth="1"/>
    <col min="10759" max="10760" width="9.56666666666667" style="85" customWidth="1"/>
    <col min="10761" max="10761" width="6.3" style="85" customWidth="1"/>
    <col min="10762" max="10762" width="6.525" style="85" customWidth="1"/>
    <col min="10763" max="11008" width="8.1" style="85"/>
    <col min="11009" max="11009" width="7.09166666666667" style="85" customWidth="1"/>
    <col min="11010" max="11010" width="24.975" style="85" customWidth="1"/>
    <col min="11011" max="11014" width="11.7" style="85" customWidth="1"/>
    <col min="11015" max="11016" width="9.56666666666667" style="85" customWidth="1"/>
    <col min="11017" max="11017" width="6.3" style="85" customWidth="1"/>
    <col min="11018" max="11018" width="6.525" style="85" customWidth="1"/>
    <col min="11019" max="11264" width="8.1" style="85"/>
    <col min="11265" max="11265" width="7.09166666666667" style="85" customWidth="1"/>
    <col min="11266" max="11266" width="24.975" style="85" customWidth="1"/>
    <col min="11267" max="11270" width="11.7" style="85" customWidth="1"/>
    <col min="11271" max="11272" width="9.56666666666667" style="85" customWidth="1"/>
    <col min="11273" max="11273" width="6.3" style="85" customWidth="1"/>
    <col min="11274" max="11274" width="6.525" style="85" customWidth="1"/>
    <col min="11275" max="11520" width="8.1" style="85"/>
    <col min="11521" max="11521" width="7.09166666666667" style="85" customWidth="1"/>
    <col min="11522" max="11522" width="24.975" style="85" customWidth="1"/>
    <col min="11523" max="11526" width="11.7" style="85" customWidth="1"/>
    <col min="11527" max="11528" width="9.56666666666667" style="85" customWidth="1"/>
    <col min="11529" max="11529" width="6.3" style="85" customWidth="1"/>
    <col min="11530" max="11530" width="6.525" style="85" customWidth="1"/>
    <col min="11531" max="11776" width="8.1" style="85"/>
    <col min="11777" max="11777" width="7.09166666666667" style="85" customWidth="1"/>
    <col min="11778" max="11778" width="24.975" style="85" customWidth="1"/>
    <col min="11779" max="11782" width="11.7" style="85" customWidth="1"/>
    <col min="11783" max="11784" width="9.56666666666667" style="85" customWidth="1"/>
    <col min="11785" max="11785" width="6.3" style="85" customWidth="1"/>
    <col min="11786" max="11786" width="6.525" style="85" customWidth="1"/>
    <col min="11787" max="12032" width="8.1" style="85"/>
    <col min="12033" max="12033" width="7.09166666666667" style="85" customWidth="1"/>
    <col min="12034" max="12034" width="24.975" style="85" customWidth="1"/>
    <col min="12035" max="12038" width="11.7" style="85" customWidth="1"/>
    <col min="12039" max="12040" width="9.56666666666667" style="85" customWidth="1"/>
    <col min="12041" max="12041" width="6.3" style="85" customWidth="1"/>
    <col min="12042" max="12042" width="6.525" style="85" customWidth="1"/>
    <col min="12043" max="12288" width="8.1" style="85"/>
    <col min="12289" max="12289" width="7.09166666666667" style="85" customWidth="1"/>
    <col min="12290" max="12290" width="24.975" style="85" customWidth="1"/>
    <col min="12291" max="12294" width="11.7" style="85" customWidth="1"/>
    <col min="12295" max="12296" width="9.56666666666667" style="85" customWidth="1"/>
    <col min="12297" max="12297" width="6.3" style="85" customWidth="1"/>
    <col min="12298" max="12298" width="6.525" style="85" customWidth="1"/>
    <col min="12299" max="12544" width="8.1" style="85"/>
    <col min="12545" max="12545" width="7.09166666666667" style="85" customWidth="1"/>
    <col min="12546" max="12546" width="24.975" style="85" customWidth="1"/>
    <col min="12547" max="12550" width="11.7" style="85" customWidth="1"/>
    <col min="12551" max="12552" width="9.56666666666667" style="85" customWidth="1"/>
    <col min="12553" max="12553" width="6.3" style="85" customWidth="1"/>
    <col min="12554" max="12554" width="6.525" style="85" customWidth="1"/>
    <col min="12555" max="12800" width="8.1" style="85"/>
    <col min="12801" max="12801" width="7.09166666666667" style="85" customWidth="1"/>
    <col min="12802" max="12802" width="24.975" style="85" customWidth="1"/>
    <col min="12803" max="12806" width="11.7" style="85" customWidth="1"/>
    <col min="12807" max="12808" width="9.56666666666667" style="85" customWidth="1"/>
    <col min="12809" max="12809" width="6.3" style="85" customWidth="1"/>
    <col min="12810" max="12810" width="6.525" style="85" customWidth="1"/>
    <col min="12811" max="13056" width="8.1" style="85"/>
    <col min="13057" max="13057" width="7.09166666666667" style="85" customWidth="1"/>
    <col min="13058" max="13058" width="24.975" style="85" customWidth="1"/>
    <col min="13059" max="13062" width="11.7" style="85" customWidth="1"/>
    <col min="13063" max="13064" width="9.56666666666667" style="85" customWidth="1"/>
    <col min="13065" max="13065" width="6.3" style="85" customWidth="1"/>
    <col min="13066" max="13066" width="6.525" style="85" customWidth="1"/>
    <col min="13067" max="13312" width="8.1" style="85"/>
    <col min="13313" max="13313" width="7.09166666666667" style="85" customWidth="1"/>
    <col min="13314" max="13314" width="24.975" style="85" customWidth="1"/>
    <col min="13315" max="13318" width="11.7" style="85" customWidth="1"/>
    <col min="13319" max="13320" width="9.56666666666667" style="85" customWidth="1"/>
    <col min="13321" max="13321" width="6.3" style="85" customWidth="1"/>
    <col min="13322" max="13322" width="6.525" style="85" customWidth="1"/>
    <col min="13323" max="13568" width="8.1" style="85"/>
    <col min="13569" max="13569" width="7.09166666666667" style="85" customWidth="1"/>
    <col min="13570" max="13570" width="24.975" style="85" customWidth="1"/>
    <col min="13571" max="13574" width="11.7" style="85" customWidth="1"/>
    <col min="13575" max="13576" width="9.56666666666667" style="85" customWidth="1"/>
    <col min="13577" max="13577" width="6.3" style="85" customWidth="1"/>
    <col min="13578" max="13578" width="6.525" style="85" customWidth="1"/>
    <col min="13579" max="13824" width="8.1" style="85"/>
    <col min="13825" max="13825" width="7.09166666666667" style="85" customWidth="1"/>
    <col min="13826" max="13826" width="24.975" style="85" customWidth="1"/>
    <col min="13827" max="13830" width="11.7" style="85" customWidth="1"/>
    <col min="13831" max="13832" width="9.56666666666667" style="85" customWidth="1"/>
    <col min="13833" max="13833" width="6.3" style="85" customWidth="1"/>
    <col min="13834" max="13834" width="6.525" style="85" customWidth="1"/>
    <col min="13835" max="14080" width="8.1" style="85"/>
    <col min="14081" max="14081" width="7.09166666666667" style="85" customWidth="1"/>
    <col min="14082" max="14082" width="24.975" style="85" customWidth="1"/>
    <col min="14083" max="14086" width="11.7" style="85" customWidth="1"/>
    <col min="14087" max="14088" width="9.56666666666667" style="85" customWidth="1"/>
    <col min="14089" max="14089" width="6.3" style="85" customWidth="1"/>
    <col min="14090" max="14090" width="6.525" style="85" customWidth="1"/>
    <col min="14091" max="14336" width="8.1" style="85"/>
    <col min="14337" max="14337" width="7.09166666666667" style="85" customWidth="1"/>
    <col min="14338" max="14338" width="24.975" style="85" customWidth="1"/>
    <col min="14339" max="14342" width="11.7" style="85" customWidth="1"/>
    <col min="14343" max="14344" width="9.56666666666667" style="85" customWidth="1"/>
    <col min="14345" max="14345" width="6.3" style="85" customWidth="1"/>
    <col min="14346" max="14346" width="6.525" style="85" customWidth="1"/>
    <col min="14347" max="14592" width="8.1" style="85"/>
    <col min="14593" max="14593" width="7.09166666666667" style="85" customWidth="1"/>
    <col min="14594" max="14594" width="24.975" style="85" customWidth="1"/>
    <col min="14595" max="14598" width="11.7" style="85" customWidth="1"/>
    <col min="14599" max="14600" width="9.56666666666667" style="85" customWidth="1"/>
    <col min="14601" max="14601" width="6.3" style="85" customWidth="1"/>
    <col min="14602" max="14602" width="6.525" style="85" customWidth="1"/>
    <col min="14603" max="14848" width="8.1" style="85"/>
    <col min="14849" max="14849" width="7.09166666666667" style="85" customWidth="1"/>
    <col min="14850" max="14850" width="24.975" style="85" customWidth="1"/>
    <col min="14851" max="14854" width="11.7" style="85" customWidth="1"/>
    <col min="14855" max="14856" width="9.56666666666667" style="85" customWidth="1"/>
    <col min="14857" max="14857" width="6.3" style="85" customWidth="1"/>
    <col min="14858" max="14858" width="6.525" style="85" customWidth="1"/>
    <col min="14859" max="15104" width="8.1" style="85"/>
    <col min="15105" max="15105" width="7.09166666666667" style="85" customWidth="1"/>
    <col min="15106" max="15106" width="24.975" style="85" customWidth="1"/>
    <col min="15107" max="15110" width="11.7" style="85" customWidth="1"/>
    <col min="15111" max="15112" width="9.56666666666667" style="85" customWidth="1"/>
    <col min="15113" max="15113" width="6.3" style="85" customWidth="1"/>
    <col min="15114" max="15114" width="6.525" style="85" customWidth="1"/>
    <col min="15115" max="15360" width="8.1" style="85"/>
    <col min="15361" max="15361" width="7.09166666666667" style="85" customWidth="1"/>
    <col min="15362" max="15362" width="24.975" style="85" customWidth="1"/>
    <col min="15363" max="15366" width="11.7" style="85" customWidth="1"/>
    <col min="15367" max="15368" width="9.56666666666667" style="85" customWidth="1"/>
    <col min="15369" max="15369" width="6.3" style="85" customWidth="1"/>
    <col min="15370" max="15370" width="6.525" style="85" customWidth="1"/>
    <col min="15371" max="15616" width="8.1" style="85"/>
    <col min="15617" max="15617" width="7.09166666666667" style="85" customWidth="1"/>
    <col min="15618" max="15618" width="24.975" style="85" customWidth="1"/>
    <col min="15619" max="15622" width="11.7" style="85" customWidth="1"/>
    <col min="15623" max="15624" width="9.56666666666667" style="85" customWidth="1"/>
    <col min="15625" max="15625" width="6.3" style="85" customWidth="1"/>
    <col min="15626" max="15626" width="6.525" style="85" customWidth="1"/>
    <col min="15627" max="15872" width="8.1" style="85"/>
    <col min="15873" max="15873" width="7.09166666666667" style="85" customWidth="1"/>
    <col min="15874" max="15874" width="24.975" style="85" customWidth="1"/>
    <col min="15875" max="15878" width="11.7" style="85" customWidth="1"/>
    <col min="15879" max="15880" width="9.56666666666667" style="85" customWidth="1"/>
    <col min="15881" max="15881" width="6.3" style="85" customWidth="1"/>
    <col min="15882" max="15882" width="6.525" style="85" customWidth="1"/>
    <col min="15883" max="16128" width="8.1" style="85"/>
    <col min="16129" max="16129" width="7.09166666666667" style="85" customWidth="1"/>
    <col min="16130" max="16130" width="24.975" style="85" customWidth="1"/>
    <col min="16131" max="16134" width="11.7" style="85" customWidth="1"/>
    <col min="16135" max="16136" width="9.56666666666667" style="85" customWidth="1"/>
    <col min="16137" max="16137" width="6.3" style="85" customWidth="1"/>
    <col min="16138" max="16138" width="6.525" style="85" customWidth="1"/>
    <col min="16139" max="16384" width="8.1" style="85"/>
  </cols>
  <sheetData>
    <row r="1" s="85" customFormat="1" spans="1:10">
      <c r="A1" s="86"/>
      <c r="B1" s="86"/>
      <c r="C1" s="87"/>
      <c r="D1" s="87"/>
      <c r="E1" s="87"/>
      <c r="F1" s="87"/>
      <c r="G1" s="87"/>
      <c r="H1" s="87"/>
      <c r="I1" s="87"/>
      <c r="J1" s="87"/>
    </row>
    <row r="2" s="85" customFormat="1" ht="25.8" spans="1:10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</row>
    <row r="3" s="85" customFormat="1" spans="1:10">
      <c r="A3" s="89" t="str">
        <f>'1'!A2</f>
        <v>特别说明：清单仅供参考，不作为提货依据，数量、品种、规格、品质、真伪与实物不符的以现场实物为准，不保证标的的使用性和完整性，具体以现场实物为准，拍卖成交后按现场展示的数量和质量进行移交。竞买人务必现场查看标的，参与拍卖、出价即表示认可移交标准、对现场展示实物的数量及质量无疑义。</v>
      </c>
      <c r="B3" s="89"/>
      <c r="C3" s="89"/>
      <c r="D3" s="89"/>
      <c r="E3" s="90"/>
      <c r="F3" s="90"/>
      <c r="G3" s="90"/>
      <c r="H3" s="90"/>
      <c r="I3" s="90"/>
      <c r="J3" s="90"/>
    </row>
    <row r="4" s="85" customFormat="1" spans="1:10">
      <c r="A4" s="91" t="e">
        <f>#REF!</f>
        <v>#REF!</v>
      </c>
      <c r="B4" s="92"/>
      <c r="C4" s="92"/>
      <c r="D4" s="92"/>
      <c r="E4" s="92"/>
      <c r="F4" s="92"/>
      <c r="G4" s="92"/>
      <c r="H4" s="92"/>
      <c r="I4" s="92"/>
      <c r="J4" s="108" t="s">
        <v>1</v>
      </c>
    </row>
    <row r="5" s="85" customFormat="1" spans="1:10">
      <c r="A5" s="93" t="s">
        <v>2</v>
      </c>
      <c r="B5" s="93" t="s">
        <v>3</v>
      </c>
      <c r="C5" s="94" t="s">
        <v>4</v>
      </c>
      <c r="D5" s="95"/>
      <c r="E5" s="93" t="s">
        <v>5</v>
      </c>
      <c r="F5" s="93"/>
      <c r="G5" s="93" t="s">
        <v>6</v>
      </c>
      <c r="H5" s="93"/>
      <c r="I5" s="93" t="s">
        <v>7</v>
      </c>
      <c r="J5" s="93"/>
    </row>
    <row r="6" s="85" customFormat="1" spans="1:10">
      <c r="A6" s="93"/>
      <c r="B6" s="93"/>
      <c r="C6" s="95" t="s">
        <v>8</v>
      </c>
      <c r="D6" s="93" t="s">
        <v>9</v>
      </c>
      <c r="E6" s="93" t="s">
        <v>8</v>
      </c>
      <c r="F6" s="93" t="s">
        <v>9</v>
      </c>
      <c r="G6" s="93" t="s">
        <v>8</v>
      </c>
      <c r="H6" s="93" t="s">
        <v>9</v>
      </c>
      <c r="I6" s="93" t="s">
        <v>8</v>
      </c>
      <c r="J6" s="93" t="s">
        <v>9</v>
      </c>
    </row>
    <row r="7" s="85" customFormat="1" spans="1:10">
      <c r="A7" s="96"/>
      <c r="B7" s="97" t="s">
        <v>10</v>
      </c>
      <c r="C7" s="98"/>
      <c r="D7" s="99"/>
      <c r="E7" s="99">
        <f>SUM(E8:E10)</f>
        <v>0</v>
      </c>
      <c r="F7" s="99">
        <f>SUM(F8:F10)</f>
        <v>0</v>
      </c>
      <c r="G7" s="99"/>
      <c r="H7" s="99"/>
      <c r="I7" s="109" t="str">
        <f t="shared" ref="I7:I10" si="0">IF(C7=0,"",(E7-C7)/C7*100)</f>
        <v/>
      </c>
      <c r="J7" s="109" t="str">
        <f t="shared" ref="J7:J10" si="1">IF(D7=0,"",(F7-D7)/D7*100)</f>
        <v/>
      </c>
    </row>
    <row r="8" s="85" customFormat="1" spans="1:10">
      <c r="A8" s="96" t="s">
        <v>11</v>
      </c>
      <c r="B8" s="97" t="s">
        <v>12</v>
      </c>
      <c r="C8" s="98"/>
      <c r="D8" s="99"/>
      <c r="E8" s="99"/>
      <c r="F8" s="99"/>
      <c r="G8" s="99"/>
      <c r="H8" s="99"/>
      <c r="I8" s="109" t="str">
        <f t="shared" si="0"/>
        <v/>
      </c>
      <c r="J8" s="109" t="str">
        <f t="shared" si="1"/>
        <v/>
      </c>
    </row>
    <row r="9" s="85" customFormat="1" spans="1:10">
      <c r="A9" s="96" t="s">
        <v>13</v>
      </c>
      <c r="B9" s="97" t="s">
        <v>14</v>
      </c>
      <c r="C9" s="98"/>
      <c r="D9" s="99"/>
      <c r="E9" s="99"/>
      <c r="F9" s="99"/>
      <c r="G9" s="99"/>
      <c r="H9" s="99"/>
      <c r="I9" s="109" t="str">
        <f t="shared" si="0"/>
        <v/>
      </c>
      <c r="J9" s="109" t="str">
        <f t="shared" si="1"/>
        <v/>
      </c>
    </row>
    <row r="10" s="85" customFormat="1" spans="1:10">
      <c r="A10" s="96" t="s">
        <v>15</v>
      </c>
      <c r="B10" s="97" t="s">
        <v>16</v>
      </c>
      <c r="C10" s="98"/>
      <c r="D10" s="99"/>
      <c r="E10" s="99"/>
      <c r="F10" s="99"/>
      <c r="G10" s="99"/>
      <c r="H10" s="99"/>
      <c r="I10" s="109" t="str">
        <f t="shared" si="0"/>
        <v/>
      </c>
      <c r="J10" s="109" t="str">
        <f t="shared" si="1"/>
        <v/>
      </c>
    </row>
    <row r="11" s="85" customFormat="1" hidden="1" spans="1:10">
      <c r="A11" s="96"/>
      <c r="B11" s="97"/>
      <c r="C11" s="98"/>
      <c r="D11" s="99"/>
      <c r="E11" s="99"/>
      <c r="F11" s="99"/>
      <c r="G11" s="99"/>
      <c r="H11" s="99"/>
      <c r="I11" s="99"/>
      <c r="J11" s="99"/>
    </row>
    <row r="12" s="85" customFormat="1" hidden="1" spans="1:10">
      <c r="A12" s="96"/>
      <c r="B12" s="97"/>
      <c r="C12" s="98"/>
      <c r="D12" s="99"/>
      <c r="E12" s="99"/>
      <c r="F12" s="99"/>
      <c r="G12" s="99"/>
      <c r="H12" s="99"/>
      <c r="I12" s="99"/>
      <c r="J12" s="99"/>
    </row>
    <row r="13" s="85" customFormat="1" spans="1:10">
      <c r="A13" s="96"/>
      <c r="B13" s="97" t="s">
        <v>17</v>
      </c>
      <c r="C13" s="98" t="e">
        <f>SUM(C14:C17)</f>
        <v>#REF!</v>
      </c>
      <c r="D13" s="98" t="e">
        <f>SUM(D14:D17)</f>
        <v>#REF!</v>
      </c>
      <c r="E13" s="98">
        <f>SUM(E14:E17)</f>
        <v>0</v>
      </c>
      <c r="F13" s="98" t="e">
        <f>SUM(F14:F17)</f>
        <v>#REF!</v>
      </c>
      <c r="G13" s="99"/>
      <c r="H13" s="99"/>
      <c r="I13" s="109" t="e">
        <f t="shared" ref="I13:I17" si="2">IF(C13=0,"",(E13-C13)/C13*100)</f>
        <v>#REF!</v>
      </c>
      <c r="J13" s="109" t="e">
        <f t="shared" ref="J13:J17" si="3">IF(D13=0,"",(F13-D13)/D13*100)</f>
        <v>#REF!</v>
      </c>
    </row>
    <row r="14" s="85" customFormat="1" spans="1:10">
      <c r="A14" s="96" t="s">
        <v>18</v>
      </c>
      <c r="B14" s="97" t="s">
        <v>19</v>
      </c>
      <c r="C14" s="98"/>
      <c r="D14" s="99"/>
      <c r="E14" s="99"/>
      <c r="F14" s="99"/>
      <c r="G14" s="99"/>
      <c r="H14" s="99"/>
      <c r="I14" s="109" t="str">
        <f t="shared" si="2"/>
        <v/>
      </c>
      <c r="J14" s="109" t="str">
        <f t="shared" si="3"/>
        <v/>
      </c>
    </row>
    <row r="15" s="85" customFormat="1" spans="1:10">
      <c r="A15" s="96" t="s">
        <v>20</v>
      </c>
      <c r="B15" s="97" t="s">
        <v>21</v>
      </c>
      <c r="C15" s="98"/>
      <c r="D15" s="98"/>
      <c r="E15" s="98"/>
      <c r="F15" s="99"/>
      <c r="G15" s="99"/>
      <c r="H15" s="99"/>
      <c r="I15" s="109" t="str">
        <f t="shared" si="2"/>
        <v/>
      </c>
      <c r="J15" s="109" t="str">
        <f t="shared" si="3"/>
        <v/>
      </c>
    </row>
    <row r="16" s="85" customFormat="1" spans="1:10">
      <c r="A16" s="96" t="s">
        <v>22</v>
      </c>
      <c r="B16" s="97" t="s">
        <v>23</v>
      </c>
      <c r="C16" s="98" t="e">
        <f>'1'!#REF!</f>
        <v>#REF!</v>
      </c>
      <c r="D16" s="99" t="e">
        <f>'1'!#REF!</f>
        <v>#REF!</v>
      </c>
      <c r="E16" s="99"/>
      <c r="F16" s="99" t="e">
        <f>'1'!#REF!</f>
        <v>#REF!</v>
      </c>
      <c r="G16" s="99"/>
      <c r="H16" s="99"/>
      <c r="I16" s="109" t="e">
        <f t="shared" si="2"/>
        <v>#REF!</v>
      </c>
      <c r="J16" s="109" t="e">
        <f t="shared" si="3"/>
        <v>#REF!</v>
      </c>
    </row>
    <row r="17" s="85" customFormat="1" spans="1:10">
      <c r="A17" s="96" t="s">
        <v>24</v>
      </c>
      <c r="B17" s="97" t="s">
        <v>25</v>
      </c>
      <c r="C17" s="98"/>
      <c r="D17" s="98"/>
      <c r="E17" s="98"/>
      <c r="F17" s="99"/>
      <c r="G17" s="99"/>
      <c r="H17" s="99"/>
      <c r="I17" s="109" t="str">
        <f t="shared" si="2"/>
        <v/>
      </c>
      <c r="J17" s="109" t="str">
        <f t="shared" si="3"/>
        <v/>
      </c>
    </row>
    <row r="18" s="85" customFormat="1" hidden="1" spans="1:10">
      <c r="A18" s="96"/>
      <c r="B18" s="97"/>
      <c r="C18" s="98"/>
      <c r="D18" s="99"/>
      <c r="E18" s="99"/>
      <c r="F18" s="99"/>
      <c r="G18" s="99"/>
      <c r="H18" s="99"/>
      <c r="I18" s="99"/>
      <c r="J18" s="99"/>
    </row>
    <row r="19" s="85" customFormat="1" hidden="1" spans="1:10">
      <c r="A19" s="96" t="s">
        <v>26</v>
      </c>
      <c r="B19" s="97" t="s">
        <v>27</v>
      </c>
      <c r="C19" s="99"/>
      <c r="D19" s="99"/>
      <c r="E19" s="99"/>
      <c r="F19" s="99"/>
      <c r="G19" s="99"/>
      <c r="H19" s="99"/>
      <c r="I19" s="109" t="str">
        <f t="shared" ref="I19:I23" si="4">IF(C19=0,"",(E19-C19)/C19*100)</f>
        <v/>
      </c>
      <c r="J19" s="109" t="str">
        <f t="shared" ref="J19:J23" si="5">IF(D19=0,"",(F19-D19)/D19*100)</f>
        <v/>
      </c>
    </row>
    <row r="20" s="85" customFormat="1" hidden="1" spans="1:10">
      <c r="A20" s="96"/>
      <c r="B20" s="97"/>
      <c r="C20" s="98"/>
      <c r="D20" s="99"/>
      <c r="E20" s="99"/>
      <c r="F20" s="99"/>
      <c r="G20" s="99"/>
      <c r="H20" s="99"/>
      <c r="I20" s="99"/>
      <c r="J20" s="99"/>
    </row>
    <row r="21" s="85" customFormat="1" spans="1:10">
      <c r="A21" s="96" t="s">
        <v>28</v>
      </c>
      <c r="B21" s="100" t="s">
        <v>29</v>
      </c>
      <c r="C21" s="98" t="e">
        <f>C7+C13</f>
        <v>#REF!</v>
      </c>
      <c r="D21" s="99"/>
      <c r="E21" s="99">
        <f>E7+E13</f>
        <v>0</v>
      </c>
      <c r="F21" s="99" t="e">
        <f>F7+F13</f>
        <v>#REF!</v>
      </c>
      <c r="G21" s="99"/>
      <c r="H21" s="99"/>
      <c r="I21" s="109" t="e">
        <f t="shared" si="4"/>
        <v>#REF!</v>
      </c>
      <c r="J21" s="109" t="str">
        <f t="shared" si="5"/>
        <v/>
      </c>
    </row>
    <row r="22" s="85" customFormat="1" spans="1:10">
      <c r="A22" s="96" t="s">
        <v>28</v>
      </c>
      <c r="B22" s="101" t="s">
        <v>30</v>
      </c>
      <c r="C22" s="98"/>
      <c r="D22" s="99"/>
      <c r="E22" s="99"/>
      <c r="F22" s="99"/>
      <c r="G22" s="99"/>
      <c r="H22" s="99"/>
      <c r="I22" s="109" t="str">
        <f t="shared" si="4"/>
        <v/>
      </c>
      <c r="J22" s="109" t="str">
        <f t="shared" si="5"/>
        <v/>
      </c>
    </row>
    <row r="23" s="85" customFormat="1" spans="1:10">
      <c r="A23" s="96" t="s">
        <v>28</v>
      </c>
      <c r="B23" s="102" t="s">
        <v>31</v>
      </c>
      <c r="C23" s="98" t="e">
        <f>C21-C22</f>
        <v>#REF!</v>
      </c>
      <c r="D23" s="98">
        <f>D21-D22</f>
        <v>0</v>
      </c>
      <c r="E23" s="98">
        <f>E21-E22</f>
        <v>0</v>
      </c>
      <c r="F23" s="98" t="e">
        <f>F21-F22</f>
        <v>#REF!</v>
      </c>
      <c r="G23" s="99"/>
      <c r="H23" s="99"/>
      <c r="I23" s="109" t="e">
        <f t="shared" si="4"/>
        <v>#REF!</v>
      </c>
      <c r="J23" s="109" t="str">
        <f t="shared" si="5"/>
        <v/>
      </c>
    </row>
    <row r="24" s="85" customFormat="1" spans="1:10">
      <c r="A24" s="103" t="s">
        <v>32</v>
      </c>
      <c r="B24" s="92"/>
      <c r="C24" s="92"/>
      <c r="D24" s="92"/>
      <c r="E24" s="92"/>
      <c r="F24" s="92"/>
      <c r="G24" s="104"/>
      <c r="H24" s="92"/>
      <c r="I24" s="92"/>
      <c r="J24" s="92"/>
    </row>
    <row r="25" s="85" customFormat="1" spans="1:10">
      <c r="A25" s="105"/>
      <c r="B25" s="92"/>
      <c r="C25" s="106"/>
      <c r="D25" s="106"/>
      <c r="E25" s="106"/>
      <c r="F25" s="92"/>
      <c r="G25" s="92"/>
      <c r="H25" s="92"/>
      <c r="I25" s="92"/>
      <c r="J25" s="92"/>
    </row>
    <row r="26" s="85" customFormat="1" spans="6:6">
      <c r="F26" s="107"/>
    </row>
  </sheetData>
  <mergeCells count="8">
    <mergeCell ref="A2:J2"/>
    <mergeCell ref="A3:J3"/>
    <mergeCell ref="C5:D5"/>
    <mergeCell ref="E5:F5"/>
    <mergeCell ref="G5:H5"/>
    <mergeCell ref="I5:J5"/>
    <mergeCell ref="A5:A6"/>
    <mergeCell ref="B5:B6"/>
  </mergeCells>
  <hyperlinks>
    <hyperlink ref="B8" location="房屋建筑物!B1" display="固定资产-房屋建筑物"/>
    <hyperlink ref="B9" location="构筑物!B1" display="固定资产-构筑物及其他辅助设施"/>
    <hyperlink ref="B10" location="管道沟槽!B1" display="固定资产-管道及沟槽"/>
    <hyperlink ref="B14" location="机器设备!B1" display="固定资产-机器设备"/>
    <hyperlink ref="B15" location="车辆!B1" display="固定资产-车辆"/>
    <hyperlink ref="B16" location="电子设备!B1" display="固定资产-电子设备"/>
    <hyperlink ref="B19" location="土地!B1" display="土地"/>
    <hyperlink ref="B17" location="电子设备!B1" display="固定资产-通信设备"/>
  </hyperlink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J710"/>
  <sheetViews>
    <sheetView tabSelected="1" workbookViewId="0">
      <selection activeCell="A2" sqref="A2:I2"/>
    </sheetView>
  </sheetViews>
  <sheetFormatPr defaultColWidth="8.1" defaultRowHeight="15.75" customHeight="1"/>
  <cols>
    <col min="1" max="1" width="4.9" style="43" customWidth="1"/>
    <col min="2" max="2" width="28.5" style="44" customWidth="1"/>
    <col min="3" max="3" width="28.75" style="45" customWidth="1"/>
    <col min="4" max="4" width="17.8833333333333" style="41" hidden="1" customWidth="1"/>
    <col min="5" max="5" width="17.8833333333333" style="46" customWidth="1"/>
    <col min="6" max="6" width="9.525" style="41" customWidth="1"/>
    <col min="7" max="7" width="7.8" style="41" hidden="1" customWidth="1"/>
    <col min="8" max="8" width="7.5" style="47" hidden="1" customWidth="1"/>
    <col min="9" max="9" width="10.1" style="47" customWidth="1"/>
    <col min="10" max="10" width="8" style="41" customWidth="1"/>
    <col min="11" max="11" width="11.5916666666667" style="41"/>
    <col min="12" max="12" width="8.3" style="41"/>
    <col min="13" max="249" width="8.1" style="41"/>
    <col min="250" max="250" width="5.51666666666667" style="41" customWidth="1"/>
    <col min="251" max="251" width="4.16666666666667" style="41" customWidth="1"/>
    <col min="252" max="252" width="9.45" style="41" customWidth="1"/>
    <col min="253" max="253" width="7.76666666666667" style="41" customWidth="1"/>
    <col min="254" max="254" width="9.34166666666667" style="41" customWidth="1"/>
    <col min="255" max="256" width="3.71666666666667" style="41" customWidth="1"/>
    <col min="257" max="257" width="3.6" style="41" customWidth="1"/>
    <col min="258" max="258" width="3.94166666666667" style="41" customWidth="1"/>
    <col min="259" max="261" width="9.9" style="41" customWidth="1"/>
    <col min="262" max="262" width="6.975" style="41" customWidth="1"/>
    <col min="263" max="263" width="9.9" style="41" customWidth="1"/>
    <col min="264" max="264" width="6.975" style="41" customWidth="1"/>
    <col min="265" max="265" width="5.4" style="41" customWidth="1"/>
    <col min="266" max="505" width="8.1" style="41"/>
    <col min="506" max="506" width="5.51666666666667" style="41" customWidth="1"/>
    <col min="507" max="507" width="4.16666666666667" style="41" customWidth="1"/>
    <col min="508" max="508" width="9.45" style="41" customWidth="1"/>
    <col min="509" max="509" width="7.76666666666667" style="41" customWidth="1"/>
    <col min="510" max="510" width="9.34166666666667" style="41" customWidth="1"/>
    <col min="511" max="512" width="3.71666666666667" style="41" customWidth="1"/>
    <col min="513" max="513" width="3.6" style="41" customWidth="1"/>
    <col min="514" max="514" width="3.94166666666667" style="41" customWidth="1"/>
    <col min="515" max="517" width="9.9" style="41" customWidth="1"/>
    <col min="518" max="518" width="6.975" style="41" customWidth="1"/>
    <col min="519" max="519" width="9.9" style="41" customWidth="1"/>
    <col min="520" max="520" width="6.975" style="41" customWidth="1"/>
    <col min="521" max="521" width="5.4" style="41" customWidth="1"/>
    <col min="522" max="761" width="8.1" style="41"/>
    <col min="762" max="762" width="5.51666666666667" style="41" customWidth="1"/>
    <col min="763" max="763" width="4.16666666666667" style="41" customWidth="1"/>
    <col min="764" max="764" width="9.45" style="41" customWidth="1"/>
    <col min="765" max="765" width="7.76666666666667" style="41" customWidth="1"/>
    <col min="766" max="766" width="9.34166666666667" style="41" customWidth="1"/>
    <col min="767" max="768" width="3.71666666666667" style="41" customWidth="1"/>
    <col min="769" max="769" width="3.6" style="41" customWidth="1"/>
    <col min="770" max="770" width="3.94166666666667" style="41" customWidth="1"/>
    <col min="771" max="773" width="9.9" style="41" customWidth="1"/>
    <col min="774" max="774" width="6.975" style="41" customWidth="1"/>
    <col min="775" max="775" width="9.9" style="41" customWidth="1"/>
    <col min="776" max="776" width="6.975" style="41" customWidth="1"/>
    <col min="777" max="777" width="5.4" style="41" customWidth="1"/>
    <col min="778" max="1017" width="8.1" style="41"/>
    <col min="1018" max="1018" width="5.51666666666667" style="41" customWidth="1"/>
    <col min="1019" max="1019" width="4.16666666666667" style="41" customWidth="1"/>
    <col min="1020" max="1020" width="9.45" style="41" customWidth="1"/>
    <col min="1021" max="1021" width="7.76666666666667" style="41" customWidth="1"/>
    <col min="1022" max="1022" width="9.34166666666667" style="41" customWidth="1"/>
    <col min="1023" max="1024" width="3.71666666666667" style="41" customWidth="1"/>
    <col min="1025" max="1025" width="3.6" style="41" customWidth="1"/>
    <col min="1026" max="1026" width="3.94166666666667" style="41" customWidth="1"/>
    <col min="1027" max="1029" width="9.9" style="41" customWidth="1"/>
    <col min="1030" max="1030" width="6.975" style="41" customWidth="1"/>
    <col min="1031" max="1031" width="9.9" style="41" customWidth="1"/>
    <col min="1032" max="1032" width="6.975" style="41" customWidth="1"/>
    <col min="1033" max="1033" width="5.4" style="41" customWidth="1"/>
    <col min="1034" max="1273" width="8.1" style="41"/>
    <col min="1274" max="1274" width="5.51666666666667" style="41" customWidth="1"/>
    <col min="1275" max="1275" width="4.16666666666667" style="41" customWidth="1"/>
    <col min="1276" max="1276" width="9.45" style="41" customWidth="1"/>
    <col min="1277" max="1277" width="7.76666666666667" style="41" customWidth="1"/>
    <col min="1278" max="1278" width="9.34166666666667" style="41" customWidth="1"/>
    <col min="1279" max="1280" width="3.71666666666667" style="41" customWidth="1"/>
    <col min="1281" max="1281" width="3.6" style="41" customWidth="1"/>
    <col min="1282" max="1282" width="3.94166666666667" style="41" customWidth="1"/>
    <col min="1283" max="1285" width="9.9" style="41" customWidth="1"/>
    <col min="1286" max="1286" width="6.975" style="41" customWidth="1"/>
    <col min="1287" max="1287" width="9.9" style="41" customWidth="1"/>
    <col min="1288" max="1288" width="6.975" style="41" customWidth="1"/>
    <col min="1289" max="1289" width="5.4" style="41" customWidth="1"/>
    <col min="1290" max="1529" width="8.1" style="41"/>
    <col min="1530" max="1530" width="5.51666666666667" style="41" customWidth="1"/>
    <col min="1531" max="1531" width="4.16666666666667" style="41" customWidth="1"/>
    <col min="1532" max="1532" width="9.45" style="41" customWidth="1"/>
    <col min="1533" max="1533" width="7.76666666666667" style="41" customWidth="1"/>
    <col min="1534" max="1534" width="9.34166666666667" style="41" customWidth="1"/>
    <col min="1535" max="1536" width="3.71666666666667" style="41" customWidth="1"/>
    <col min="1537" max="1537" width="3.6" style="41" customWidth="1"/>
    <col min="1538" max="1538" width="3.94166666666667" style="41" customWidth="1"/>
    <col min="1539" max="1541" width="9.9" style="41" customWidth="1"/>
    <col min="1542" max="1542" width="6.975" style="41" customWidth="1"/>
    <col min="1543" max="1543" width="9.9" style="41" customWidth="1"/>
    <col min="1544" max="1544" width="6.975" style="41" customWidth="1"/>
    <col min="1545" max="1545" width="5.4" style="41" customWidth="1"/>
    <col min="1546" max="1785" width="8.1" style="41"/>
    <col min="1786" max="1786" width="5.51666666666667" style="41" customWidth="1"/>
    <col min="1787" max="1787" width="4.16666666666667" style="41" customWidth="1"/>
    <col min="1788" max="1788" width="9.45" style="41" customWidth="1"/>
    <col min="1789" max="1789" width="7.76666666666667" style="41" customWidth="1"/>
    <col min="1790" max="1790" width="9.34166666666667" style="41" customWidth="1"/>
    <col min="1791" max="1792" width="3.71666666666667" style="41" customWidth="1"/>
    <col min="1793" max="1793" width="3.6" style="41" customWidth="1"/>
    <col min="1794" max="1794" width="3.94166666666667" style="41" customWidth="1"/>
    <col min="1795" max="1797" width="9.9" style="41" customWidth="1"/>
    <col min="1798" max="1798" width="6.975" style="41" customWidth="1"/>
    <col min="1799" max="1799" width="9.9" style="41" customWidth="1"/>
    <col min="1800" max="1800" width="6.975" style="41" customWidth="1"/>
    <col min="1801" max="1801" width="5.4" style="41" customWidth="1"/>
    <col min="1802" max="2041" width="8.1" style="41"/>
    <col min="2042" max="2042" width="5.51666666666667" style="41" customWidth="1"/>
    <col min="2043" max="2043" width="4.16666666666667" style="41" customWidth="1"/>
    <col min="2044" max="2044" width="9.45" style="41" customWidth="1"/>
    <col min="2045" max="2045" width="7.76666666666667" style="41" customWidth="1"/>
    <col min="2046" max="2046" width="9.34166666666667" style="41" customWidth="1"/>
    <col min="2047" max="2048" width="3.71666666666667" style="41" customWidth="1"/>
    <col min="2049" max="2049" width="3.6" style="41" customWidth="1"/>
    <col min="2050" max="2050" width="3.94166666666667" style="41" customWidth="1"/>
    <col min="2051" max="2053" width="9.9" style="41" customWidth="1"/>
    <col min="2054" max="2054" width="6.975" style="41" customWidth="1"/>
    <col min="2055" max="2055" width="9.9" style="41" customWidth="1"/>
    <col min="2056" max="2056" width="6.975" style="41" customWidth="1"/>
    <col min="2057" max="2057" width="5.4" style="41" customWidth="1"/>
    <col min="2058" max="2297" width="8.1" style="41"/>
    <col min="2298" max="2298" width="5.51666666666667" style="41" customWidth="1"/>
    <col min="2299" max="2299" width="4.16666666666667" style="41" customWidth="1"/>
    <col min="2300" max="2300" width="9.45" style="41" customWidth="1"/>
    <col min="2301" max="2301" width="7.76666666666667" style="41" customWidth="1"/>
    <col min="2302" max="2302" width="9.34166666666667" style="41" customWidth="1"/>
    <col min="2303" max="2304" width="3.71666666666667" style="41" customWidth="1"/>
    <col min="2305" max="2305" width="3.6" style="41" customWidth="1"/>
    <col min="2306" max="2306" width="3.94166666666667" style="41" customWidth="1"/>
    <col min="2307" max="2309" width="9.9" style="41" customWidth="1"/>
    <col min="2310" max="2310" width="6.975" style="41" customWidth="1"/>
    <col min="2311" max="2311" width="9.9" style="41" customWidth="1"/>
    <col min="2312" max="2312" width="6.975" style="41" customWidth="1"/>
    <col min="2313" max="2313" width="5.4" style="41" customWidth="1"/>
    <col min="2314" max="2553" width="8.1" style="41"/>
    <col min="2554" max="2554" width="5.51666666666667" style="41" customWidth="1"/>
    <col min="2555" max="2555" width="4.16666666666667" style="41" customWidth="1"/>
    <col min="2556" max="2556" width="9.45" style="41" customWidth="1"/>
    <col min="2557" max="2557" width="7.76666666666667" style="41" customWidth="1"/>
    <col min="2558" max="2558" width="9.34166666666667" style="41" customWidth="1"/>
    <col min="2559" max="2560" width="3.71666666666667" style="41" customWidth="1"/>
    <col min="2561" max="2561" width="3.6" style="41" customWidth="1"/>
    <col min="2562" max="2562" width="3.94166666666667" style="41" customWidth="1"/>
    <col min="2563" max="2565" width="9.9" style="41" customWidth="1"/>
    <col min="2566" max="2566" width="6.975" style="41" customWidth="1"/>
    <col min="2567" max="2567" width="9.9" style="41" customWidth="1"/>
    <col min="2568" max="2568" width="6.975" style="41" customWidth="1"/>
    <col min="2569" max="2569" width="5.4" style="41" customWidth="1"/>
    <col min="2570" max="2809" width="8.1" style="41"/>
    <col min="2810" max="2810" width="5.51666666666667" style="41" customWidth="1"/>
    <col min="2811" max="2811" width="4.16666666666667" style="41" customWidth="1"/>
    <col min="2812" max="2812" width="9.45" style="41" customWidth="1"/>
    <col min="2813" max="2813" width="7.76666666666667" style="41" customWidth="1"/>
    <col min="2814" max="2814" width="9.34166666666667" style="41" customWidth="1"/>
    <col min="2815" max="2816" width="3.71666666666667" style="41" customWidth="1"/>
    <col min="2817" max="2817" width="3.6" style="41" customWidth="1"/>
    <col min="2818" max="2818" width="3.94166666666667" style="41" customWidth="1"/>
    <col min="2819" max="2821" width="9.9" style="41" customWidth="1"/>
    <col min="2822" max="2822" width="6.975" style="41" customWidth="1"/>
    <col min="2823" max="2823" width="9.9" style="41" customWidth="1"/>
    <col min="2824" max="2824" width="6.975" style="41" customWidth="1"/>
    <col min="2825" max="2825" width="5.4" style="41" customWidth="1"/>
    <col min="2826" max="3065" width="8.1" style="41"/>
    <col min="3066" max="3066" width="5.51666666666667" style="41" customWidth="1"/>
    <col min="3067" max="3067" width="4.16666666666667" style="41" customWidth="1"/>
    <col min="3068" max="3068" width="9.45" style="41" customWidth="1"/>
    <col min="3069" max="3069" width="7.76666666666667" style="41" customWidth="1"/>
    <col min="3070" max="3070" width="9.34166666666667" style="41" customWidth="1"/>
    <col min="3071" max="3072" width="3.71666666666667" style="41" customWidth="1"/>
    <col min="3073" max="3073" width="3.6" style="41" customWidth="1"/>
    <col min="3074" max="3074" width="3.94166666666667" style="41" customWidth="1"/>
    <col min="3075" max="3077" width="9.9" style="41" customWidth="1"/>
    <col min="3078" max="3078" width="6.975" style="41" customWidth="1"/>
    <col min="3079" max="3079" width="9.9" style="41" customWidth="1"/>
    <col min="3080" max="3080" width="6.975" style="41" customWidth="1"/>
    <col min="3081" max="3081" width="5.4" style="41" customWidth="1"/>
    <col min="3082" max="3321" width="8.1" style="41"/>
    <col min="3322" max="3322" width="5.51666666666667" style="41" customWidth="1"/>
    <col min="3323" max="3323" width="4.16666666666667" style="41" customWidth="1"/>
    <col min="3324" max="3324" width="9.45" style="41" customWidth="1"/>
    <col min="3325" max="3325" width="7.76666666666667" style="41" customWidth="1"/>
    <col min="3326" max="3326" width="9.34166666666667" style="41" customWidth="1"/>
    <col min="3327" max="3328" width="3.71666666666667" style="41" customWidth="1"/>
    <col min="3329" max="3329" width="3.6" style="41" customWidth="1"/>
    <col min="3330" max="3330" width="3.94166666666667" style="41" customWidth="1"/>
    <col min="3331" max="3333" width="9.9" style="41" customWidth="1"/>
    <col min="3334" max="3334" width="6.975" style="41" customWidth="1"/>
    <col min="3335" max="3335" width="9.9" style="41" customWidth="1"/>
    <col min="3336" max="3336" width="6.975" style="41" customWidth="1"/>
    <col min="3337" max="3337" width="5.4" style="41" customWidth="1"/>
    <col min="3338" max="3577" width="8.1" style="41"/>
    <col min="3578" max="3578" width="5.51666666666667" style="41" customWidth="1"/>
    <col min="3579" max="3579" width="4.16666666666667" style="41" customWidth="1"/>
    <col min="3580" max="3580" width="9.45" style="41" customWidth="1"/>
    <col min="3581" max="3581" width="7.76666666666667" style="41" customWidth="1"/>
    <col min="3582" max="3582" width="9.34166666666667" style="41" customWidth="1"/>
    <col min="3583" max="3584" width="3.71666666666667" style="41" customWidth="1"/>
    <col min="3585" max="3585" width="3.6" style="41" customWidth="1"/>
    <col min="3586" max="3586" width="3.94166666666667" style="41" customWidth="1"/>
    <col min="3587" max="3589" width="9.9" style="41" customWidth="1"/>
    <col min="3590" max="3590" width="6.975" style="41" customWidth="1"/>
    <col min="3591" max="3591" width="9.9" style="41" customWidth="1"/>
    <col min="3592" max="3592" width="6.975" style="41" customWidth="1"/>
    <col min="3593" max="3593" width="5.4" style="41" customWidth="1"/>
    <col min="3594" max="3833" width="8.1" style="41"/>
    <col min="3834" max="3834" width="5.51666666666667" style="41" customWidth="1"/>
    <col min="3835" max="3835" width="4.16666666666667" style="41" customWidth="1"/>
    <col min="3836" max="3836" width="9.45" style="41" customWidth="1"/>
    <col min="3837" max="3837" width="7.76666666666667" style="41" customWidth="1"/>
    <col min="3838" max="3838" width="9.34166666666667" style="41" customWidth="1"/>
    <col min="3839" max="3840" width="3.71666666666667" style="41" customWidth="1"/>
    <col min="3841" max="3841" width="3.6" style="41" customWidth="1"/>
    <col min="3842" max="3842" width="3.94166666666667" style="41" customWidth="1"/>
    <col min="3843" max="3845" width="9.9" style="41" customWidth="1"/>
    <col min="3846" max="3846" width="6.975" style="41" customWidth="1"/>
    <col min="3847" max="3847" width="9.9" style="41" customWidth="1"/>
    <col min="3848" max="3848" width="6.975" style="41" customWidth="1"/>
    <col min="3849" max="3849" width="5.4" style="41" customWidth="1"/>
    <col min="3850" max="4089" width="8.1" style="41"/>
    <col min="4090" max="4090" width="5.51666666666667" style="41" customWidth="1"/>
    <col min="4091" max="4091" width="4.16666666666667" style="41" customWidth="1"/>
    <col min="4092" max="4092" width="9.45" style="41" customWidth="1"/>
    <col min="4093" max="4093" width="7.76666666666667" style="41" customWidth="1"/>
    <col min="4094" max="4094" width="9.34166666666667" style="41" customWidth="1"/>
    <col min="4095" max="4096" width="3.71666666666667" style="41" customWidth="1"/>
    <col min="4097" max="4097" width="3.6" style="41" customWidth="1"/>
    <col min="4098" max="4098" width="3.94166666666667" style="41" customWidth="1"/>
    <col min="4099" max="4101" width="9.9" style="41" customWidth="1"/>
    <col min="4102" max="4102" width="6.975" style="41" customWidth="1"/>
    <col min="4103" max="4103" width="9.9" style="41" customWidth="1"/>
    <col min="4104" max="4104" width="6.975" style="41" customWidth="1"/>
    <col min="4105" max="4105" width="5.4" style="41" customWidth="1"/>
    <col min="4106" max="4345" width="8.1" style="41"/>
    <col min="4346" max="4346" width="5.51666666666667" style="41" customWidth="1"/>
    <col min="4347" max="4347" width="4.16666666666667" style="41" customWidth="1"/>
    <col min="4348" max="4348" width="9.45" style="41" customWidth="1"/>
    <col min="4349" max="4349" width="7.76666666666667" style="41" customWidth="1"/>
    <col min="4350" max="4350" width="9.34166666666667" style="41" customWidth="1"/>
    <col min="4351" max="4352" width="3.71666666666667" style="41" customWidth="1"/>
    <col min="4353" max="4353" width="3.6" style="41" customWidth="1"/>
    <col min="4354" max="4354" width="3.94166666666667" style="41" customWidth="1"/>
    <col min="4355" max="4357" width="9.9" style="41" customWidth="1"/>
    <col min="4358" max="4358" width="6.975" style="41" customWidth="1"/>
    <col min="4359" max="4359" width="9.9" style="41" customWidth="1"/>
    <col min="4360" max="4360" width="6.975" style="41" customWidth="1"/>
    <col min="4361" max="4361" width="5.4" style="41" customWidth="1"/>
    <col min="4362" max="4601" width="8.1" style="41"/>
    <col min="4602" max="4602" width="5.51666666666667" style="41" customWidth="1"/>
    <col min="4603" max="4603" width="4.16666666666667" style="41" customWidth="1"/>
    <col min="4604" max="4604" width="9.45" style="41" customWidth="1"/>
    <col min="4605" max="4605" width="7.76666666666667" style="41" customWidth="1"/>
    <col min="4606" max="4606" width="9.34166666666667" style="41" customWidth="1"/>
    <col min="4607" max="4608" width="3.71666666666667" style="41" customWidth="1"/>
    <col min="4609" max="4609" width="3.6" style="41" customWidth="1"/>
    <col min="4610" max="4610" width="3.94166666666667" style="41" customWidth="1"/>
    <col min="4611" max="4613" width="9.9" style="41" customWidth="1"/>
    <col min="4614" max="4614" width="6.975" style="41" customWidth="1"/>
    <col min="4615" max="4615" width="9.9" style="41" customWidth="1"/>
    <col min="4616" max="4616" width="6.975" style="41" customWidth="1"/>
    <col min="4617" max="4617" width="5.4" style="41" customWidth="1"/>
    <col min="4618" max="4857" width="8.1" style="41"/>
    <col min="4858" max="4858" width="5.51666666666667" style="41" customWidth="1"/>
    <col min="4859" max="4859" width="4.16666666666667" style="41" customWidth="1"/>
    <col min="4860" max="4860" width="9.45" style="41" customWidth="1"/>
    <col min="4861" max="4861" width="7.76666666666667" style="41" customWidth="1"/>
    <col min="4862" max="4862" width="9.34166666666667" style="41" customWidth="1"/>
    <col min="4863" max="4864" width="3.71666666666667" style="41" customWidth="1"/>
    <col min="4865" max="4865" width="3.6" style="41" customWidth="1"/>
    <col min="4866" max="4866" width="3.94166666666667" style="41" customWidth="1"/>
    <col min="4867" max="4869" width="9.9" style="41" customWidth="1"/>
    <col min="4870" max="4870" width="6.975" style="41" customWidth="1"/>
    <col min="4871" max="4871" width="9.9" style="41" customWidth="1"/>
    <col min="4872" max="4872" width="6.975" style="41" customWidth="1"/>
    <col min="4873" max="4873" width="5.4" style="41" customWidth="1"/>
    <col min="4874" max="5113" width="8.1" style="41"/>
    <col min="5114" max="5114" width="5.51666666666667" style="41" customWidth="1"/>
    <col min="5115" max="5115" width="4.16666666666667" style="41" customWidth="1"/>
    <col min="5116" max="5116" width="9.45" style="41" customWidth="1"/>
    <col min="5117" max="5117" width="7.76666666666667" style="41" customWidth="1"/>
    <col min="5118" max="5118" width="9.34166666666667" style="41" customWidth="1"/>
    <col min="5119" max="5120" width="3.71666666666667" style="41" customWidth="1"/>
    <col min="5121" max="5121" width="3.6" style="41" customWidth="1"/>
    <col min="5122" max="5122" width="3.94166666666667" style="41" customWidth="1"/>
    <col min="5123" max="5125" width="9.9" style="41" customWidth="1"/>
    <col min="5126" max="5126" width="6.975" style="41" customWidth="1"/>
    <col min="5127" max="5127" width="9.9" style="41" customWidth="1"/>
    <col min="5128" max="5128" width="6.975" style="41" customWidth="1"/>
    <col min="5129" max="5129" width="5.4" style="41" customWidth="1"/>
    <col min="5130" max="5369" width="8.1" style="41"/>
    <col min="5370" max="5370" width="5.51666666666667" style="41" customWidth="1"/>
    <col min="5371" max="5371" width="4.16666666666667" style="41" customWidth="1"/>
    <col min="5372" max="5372" width="9.45" style="41" customWidth="1"/>
    <col min="5373" max="5373" width="7.76666666666667" style="41" customWidth="1"/>
    <col min="5374" max="5374" width="9.34166666666667" style="41" customWidth="1"/>
    <col min="5375" max="5376" width="3.71666666666667" style="41" customWidth="1"/>
    <col min="5377" max="5377" width="3.6" style="41" customWidth="1"/>
    <col min="5378" max="5378" width="3.94166666666667" style="41" customWidth="1"/>
    <col min="5379" max="5381" width="9.9" style="41" customWidth="1"/>
    <col min="5382" max="5382" width="6.975" style="41" customWidth="1"/>
    <col min="5383" max="5383" width="9.9" style="41" customWidth="1"/>
    <col min="5384" max="5384" width="6.975" style="41" customWidth="1"/>
    <col min="5385" max="5385" width="5.4" style="41" customWidth="1"/>
    <col min="5386" max="5625" width="8.1" style="41"/>
    <col min="5626" max="5626" width="5.51666666666667" style="41" customWidth="1"/>
    <col min="5627" max="5627" width="4.16666666666667" style="41" customWidth="1"/>
    <col min="5628" max="5628" width="9.45" style="41" customWidth="1"/>
    <col min="5629" max="5629" width="7.76666666666667" style="41" customWidth="1"/>
    <col min="5630" max="5630" width="9.34166666666667" style="41" customWidth="1"/>
    <col min="5631" max="5632" width="3.71666666666667" style="41" customWidth="1"/>
    <col min="5633" max="5633" width="3.6" style="41" customWidth="1"/>
    <col min="5634" max="5634" width="3.94166666666667" style="41" customWidth="1"/>
    <col min="5635" max="5637" width="9.9" style="41" customWidth="1"/>
    <col min="5638" max="5638" width="6.975" style="41" customWidth="1"/>
    <col min="5639" max="5639" width="9.9" style="41" customWidth="1"/>
    <col min="5640" max="5640" width="6.975" style="41" customWidth="1"/>
    <col min="5641" max="5641" width="5.4" style="41" customWidth="1"/>
    <col min="5642" max="5881" width="8.1" style="41"/>
    <col min="5882" max="5882" width="5.51666666666667" style="41" customWidth="1"/>
    <col min="5883" max="5883" width="4.16666666666667" style="41" customWidth="1"/>
    <col min="5884" max="5884" width="9.45" style="41" customWidth="1"/>
    <col min="5885" max="5885" width="7.76666666666667" style="41" customWidth="1"/>
    <col min="5886" max="5886" width="9.34166666666667" style="41" customWidth="1"/>
    <col min="5887" max="5888" width="3.71666666666667" style="41" customWidth="1"/>
    <col min="5889" max="5889" width="3.6" style="41" customWidth="1"/>
    <col min="5890" max="5890" width="3.94166666666667" style="41" customWidth="1"/>
    <col min="5891" max="5893" width="9.9" style="41" customWidth="1"/>
    <col min="5894" max="5894" width="6.975" style="41" customWidth="1"/>
    <col min="5895" max="5895" width="9.9" style="41" customWidth="1"/>
    <col min="5896" max="5896" width="6.975" style="41" customWidth="1"/>
    <col min="5897" max="5897" width="5.4" style="41" customWidth="1"/>
    <col min="5898" max="6137" width="8.1" style="41"/>
    <col min="6138" max="6138" width="5.51666666666667" style="41" customWidth="1"/>
    <col min="6139" max="6139" width="4.16666666666667" style="41" customWidth="1"/>
    <col min="6140" max="6140" width="9.45" style="41" customWidth="1"/>
    <col min="6141" max="6141" width="7.76666666666667" style="41" customWidth="1"/>
    <col min="6142" max="6142" width="9.34166666666667" style="41" customWidth="1"/>
    <col min="6143" max="6144" width="3.71666666666667" style="41" customWidth="1"/>
    <col min="6145" max="6145" width="3.6" style="41" customWidth="1"/>
    <col min="6146" max="6146" width="3.94166666666667" style="41" customWidth="1"/>
    <col min="6147" max="6149" width="9.9" style="41" customWidth="1"/>
    <col min="6150" max="6150" width="6.975" style="41" customWidth="1"/>
    <col min="6151" max="6151" width="9.9" style="41" customWidth="1"/>
    <col min="6152" max="6152" width="6.975" style="41" customWidth="1"/>
    <col min="6153" max="6153" width="5.4" style="41" customWidth="1"/>
    <col min="6154" max="6393" width="8.1" style="41"/>
    <col min="6394" max="6394" width="5.51666666666667" style="41" customWidth="1"/>
    <col min="6395" max="6395" width="4.16666666666667" style="41" customWidth="1"/>
    <col min="6396" max="6396" width="9.45" style="41" customWidth="1"/>
    <col min="6397" max="6397" width="7.76666666666667" style="41" customWidth="1"/>
    <col min="6398" max="6398" width="9.34166666666667" style="41" customWidth="1"/>
    <col min="6399" max="6400" width="3.71666666666667" style="41" customWidth="1"/>
    <col min="6401" max="6401" width="3.6" style="41" customWidth="1"/>
    <col min="6402" max="6402" width="3.94166666666667" style="41" customWidth="1"/>
    <col min="6403" max="6405" width="9.9" style="41" customWidth="1"/>
    <col min="6406" max="6406" width="6.975" style="41" customWidth="1"/>
    <col min="6407" max="6407" width="9.9" style="41" customWidth="1"/>
    <col min="6408" max="6408" width="6.975" style="41" customWidth="1"/>
    <col min="6409" max="6409" width="5.4" style="41" customWidth="1"/>
    <col min="6410" max="6649" width="8.1" style="41"/>
    <col min="6650" max="6650" width="5.51666666666667" style="41" customWidth="1"/>
    <col min="6651" max="6651" width="4.16666666666667" style="41" customWidth="1"/>
    <col min="6652" max="6652" width="9.45" style="41" customWidth="1"/>
    <col min="6653" max="6653" width="7.76666666666667" style="41" customWidth="1"/>
    <col min="6654" max="6654" width="9.34166666666667" style="41" customWidth="1"/>
    <col min="6655" max="6656" width="3.71666666666667" style="41" customWidth="1"/>
    <col min="6657" max="6657" width="3.6" style="41" customWidth="1"/>
    <col min="6658" max="6658" width="3.94166666666667" style="41" customWidth="1"/>
    <col min="6659" max="6661" width="9.9" style="41" customWidth="1"/>
    <col min="6662" max="6662" width="6.975" style="41" customWidth="1"/>
    <col min="6663" max="6663" width="9.9" style="41" customWidth="1"/>
    <col min="6664" max="6664" width="6.975" style="41" customWidth="1"/>
    <col min="6665" max="6665" width="5.4" style="41" customWidth="1"/>
    <col min="6666" max="6905" width="8.1" style="41"/>
    <col min="6906" max="6906" width="5.51666666666667" style="41" customWidth="1"/>
    <col min="6907" max="6907" width="4.16666666666667" style="41" customWidth="1"/>
    <col min="6908" max="6908" width="9.45" style="41" customWidth="1"/>
    <col min="6909" max="6909" width="7.76666666666667" style="41" customWidth="1"/>
    <col min="6910" max="6910" width="9.34166666666667" style="41" customWidth="1"/>
    <col min="6911" max="6912" width="3.71666666666667" style="41" customWidth="1"/>
    <col min="6913" max="6913" width="3.6" style="41" customWidth="1"/>
    <col min="6914" max="6914" width="3.94166666666667" style="41" customWidth="1"/>
    <col min="6915" max="6917" width="9.9" style="41" customWidth="1"/>
    <col min="6918" max="6918" width="6.975" style="41" customWidth="1"/>
    <col min="6919" max="6919" width="9.9" style="41" customWidth="1"/>
    <col min="6920" max="6920" width="6.975" style="41" customWidth="1"/>
    <col min="6921" max="6921" width="5.4" style="41" customWidth="1"/>
    <col min="6922" max="7161" width="8.1" style="41"/>
    <col min="7162" max="7162" width="5.51666666666667" style="41" customWidth="1"/>
    <col min="7163" max="7163" width="4.16666666666667" style="41" customWidth="1"/>
    <col min="7164" max="7164" width="9.45" style="41" customWidth="1"/>
    <col min="7165" max="7165" width="7.76666666666667" style="41" customWidth="1"/>
    <col min="7166" max="7166" width="9.34166666666667" style="41" customWidth="1"/>
    <col min="7167" max="7168" width="3.71666666666667" style="41" customWidth="1"/>
    <col min="7169" max="7169" width="3.6" style="41" customWidth="1"/>
    <col min="7170" max="7170" width="3.94166666666667" style="41" customWidth="1"/>
    <col min="7171" max="7173" width="9.9" style="41" customWidth="1"/>
    <col min="7174" max="7174" width="6.975" style="41" customWidth="1"/>
    <col min="7175" max="7175" width="9.9" style="41" customWidth="1"/>
    <col min="7176" max="7176" width="6.975" style="41" customWidth="1"/>
    <col min="7177" max="7177" width="5.4" style="41" customWidth="1"/>
    <col min="7178" max="7417" width="8.1" style="41"/>
    <col min="7418" max="7418" width="5.51666666666667" style="41" customWidth="1"/>
    <col min="7419" max="7419" width="4.16666666666667" style="41" customWidth="1"/>
    <col min="7420" max="7420" width="9.45" style="41" customWidth="1"/>
    <col min="7421" max="7421" width="7.76666666666667" style="41" customWidth="1"/>
    <col min="7422" max="7422" width="9.34166666666667" style="41" customWidth="1"/>
    <col min="7423" max="7424" width="3.71666666666667" style="41" customWidth="1"/>
    <col min="7425" max="7425" width="3.6" style="41" customWidth="1"/>
    <col min="7426" max="7426" width="3.94166666666667" style="41" customWidth="1"/>
    <col min="7427" max="7429" width="9.9" style="41" customWidth="1"/>
    <col min="7430" max="7430" width="6.975" style="41" customWidth="1"/>
    <col min="7431" max="7431" width="9.9" style="41" customWidth="1"/>
    <col min="7432" max="7432" width="6.975" style="41" customWidth="1"/>
    <col min="7433" max="7433" width="5.4" style="41" customWidth="1"/>
    <col min="7434" max="7673" width="8.1" style="41"/>
    <col min="7674" max="7674" width="5.51666666666667" style="41" customWidth="1"/>
    <col min="7675" max="7675" width="4.16666666666667" style="41" customWidth="1"/>
    <col min="7676" max="7676" width="9.45" style="41" customWidth="1"/>
    <col min="7677" max="7677" width="7.76666666666667" style="41" customWidth="1"/>
    <col min="7678" max="7678" width="9.34166666666667" style="41" customWidth="1"/>
    <col min="7679" max="7680" width="3.71666666666667" style="41" customWidth="1"/>
    <col min="7681" max="7681" width="3.6" style="41" customWidth="1"/>
    <col min="7682" max="7682" width="3.94166666666667" style="41" customWidth="1"/>
    <col min="7683" max="7685" width="9.9" style="41" customWidth="1"/>
    <col min="7686" max="7686" width="6.975" style="41" customWidth="1"/>
    <col min="7687" max="7687" width="9.9" style="41" customWidth="1"/>
    <col min="7688" max="7688" width="6.975" style="41" customWidth="1"/>
    <col min="7689" max="7689" width="5.4" style="41" customWidth="1"/>
    <col min="7690" max="7929" width="8.1" style="41"/>
    <col min="7930" max="7930" width="5.51666666666667" style="41" customWidth="1"/>
    <col min="7931" max="7931" width="4.16666666666667" style="41" customWidth="1"/>
    <col min="7932" max="7932" width="9.45" style="41" customWidth="1"/>
    <col min="7933" max="7933" width="7.76666666666667" style="41" customWidth="1"/>
    <col min="7934" max="7934" width="9.34166666666667" style="41" customWidth="1"/>
    <col min="7935" max="7936" width="3.71666666666667" style="41" customWidth="1"/>
    <col min="7937" max="7937" width="3.6" style="41" customWidth="1"/>
    <col min="7938" max="7938" width="3.94166666666667" style="41" customWidth="1"/>
    <col min="7939" max="7941" width="9.9" style="41" customWidth="1"/>
    <col min="7942" max="7942" width="6.975" style="41" customWidth="1"/>
    <col min="7943" max="7943" width="9.9" style="41" customWidth="1"/>
    <col min="7944" max="7944" width="6.975" style="41" customWidth="1"/>
    <col min="7945" max="7945" width="5.4" style="41" customWidth="1"/>
    <col min="7946" max="8185" width="8.1" style="41"/>
    <col min="8186" max="8186" width="5.51666666666667" style="41" customWidth="1"/>
    <col min="8187" max="8187" width="4.16666666666667" style="41" customWidth="1"/>
    <col min="8188" max="8188" width="9.45" style="41" customWidth="1"/>
    <col min="8189" max="8189" width="7.76666666666667" style="41" customWidth="1"/>
    <col min="8190" max="8190" width="9.34166666666667" style="41" customWidth="1"/>
    <col min="8191" max="8192" width="3.71666666666667" style="41" customWidth="1"/>
    <col min="8193" max="8193" width="3.6" style="41" customWidth="1"/>
    <col min="8194" max="8194" width="3.94166666666667" style="41" customWidth="1"/>
    <col min="8195" max="8197" width="9.9" style="41" customWidth="1"/>
    <col min="8198" max="8198" width="6.975" style="41" customWidth="1"/>
    <col min="8199" max="8199" width="9.9" style="41" customWidth="1"/>
    <col min="8200" max="8200" width="6.975" style="41" customWidth="1"/>
    <col min="8201" max="8201" width="5.4" style="41" customWidth="1"/>
    <col min="8202" max="8441" width="8.1" style="41"/>
    <col min="8442" max="8442" width="5.51666666666667" style="41" customWidth="1"/>
    <col min="8443" max="8443" width="4.16666666666667" style="41" customWidth="1"/>
    <col min="8444" max="8444" width="9.45" style="41" customWidth="1"/>
    <col min="8445" max="8445" width="7.76666666666667" style="41" customWidth="1"/>
    <col min="8446" max="8446" width="9.34166666666667" style="41" customWidth="1"/>
    <col min="8447" max="8448" width="3.71666666666667" style="41" customWidth="1"/>
    <col min="8449" max="8449" width="3.6" style="41" customWidth="1"/>
    <col min="8450" max="8450" width="3.94166666666667" style="41" customWidth="1"/>
    <col min="8451" max="8453" width="9.9" style="41" customWidth="1"/>
    <col min="8454" max="8454" width="6.975" style="41" customWidth="1"/>
    <col min="8455" max="8455" width="9.9" style="41" customWidth="1"/>
    <col min="8456" max="8456" width="6.975" style="41" customWidth="1"/>
    <col min="8457" max="8457" width="5.4" style="41" customWidth="1"/>
    <col min="8458" max="8697" width="8.1" style="41"/>
    <col min="8698" max="8698" width="5.51666666666667" style="41" customWidth="1"/>
    <col min="8699" max="8699" width="4.16666666666667" style="41" customWidth="1"/>
    <col min="8700" max="8700" width="9.45" style="41" customWidth="1"/>
    <col min="8701" max="8701" width="7.76666666666667" style="41" customWidth="1"/>
    <col min="8702" max="8702" width="9.34166666666667" style="41" customWidth="1"/>
    <col min="8703" max="8704" width="3.71666666666667" style="41" customWidth="1"/>
    <col min="8705" max="8705" width="3.6" style="41" customWidth="1"/>
    <col min="8706" max="8706" width="3.94166666666667" style="41" customWidth="1"/>
    <col min="8707" max="8709" width="9.9" style="41" customWidth="1"/>
    <col min="8710" max="8710" width="6.975" style="41" customWidth="1"/>
    <col min="8711" max="8711" width="9.9" style="41" customWidth="1"/>
    <col min="8712" max="8712" width="6.975" style="41" customWidth="1"/>
    <col min="8713" max="8713" width="5.4" style="41" customWidth="1"/>
    <col min="8714" max="8953" width="8.1" style="41"/>
    <col min="8954" max="8954" width="5.51666666666667" style="41" customWidth="1"/>
    <col min="8955" max="8955" width="4.16666666666667" style="41" customWidth="1"/>
    <col min="8956" max="8956" width="9.45" style="41" customWidth="1"/>
    <col min="8957" max="8957" width="7.76666666666667" style="41" customWidth="1"/>
    <col min="8958" max="8958" width="9.34166666666667" style="41" customWidth="1"/>
    <col min="8959" max="8960" width="3.71666666666667" style="41" customWidth="1"/>
    <col min="8961" max="8961" width="3.6" style="41" customWidth="1"/>
    <col min="8962" max="8962" width="3.94166666666667" style="41" customWidth="1"/>
    <col min="8963" max="8965" width="9.9" style="41" customWidth="1"/>
    <col min="8966" max="8966" width="6.975" style="41" customWidth="1"/>
    <col min="8967" max="8967" width="9.9" style="41" customWidth="1"/>
    <col min="8968" max="8968" width="6.975" style="41" customWidth="1"/>
    <col min="8969" max="8969" width="5.4" style="41" customWidth="1"/>
    <col min="8970" max="9209" width="8.1" style="41"/>
    <col min="9210" max="9210" width="5.51666666666667" style="41" customWidth="1"/>
    <col min="9211" max="9211" width="4.16666666666667" style="41" customWidth="1"/>
    <col min="9212" max="9212" width="9.45" style="41" customWidth="1"/>
    <col min="9213" max="9213" width="7.76666666666667" style="41" customWidth="1"/>
    <col min="9214" max="9214" width="9.34166666666667" style="41" customWidth="1"/>
    <col min="9215" max="9216" width="3.71666666666667" style="41" customWidth="1"/>
    <col min="9217" max="9217" width="3.6" style="41" customWidth="1"/>
    <col min="9218" max="9218" width="3.94166666666667" style="41" customWidth="1"/>
    <col min="9219" max="9221" width="9.9" style="41" customWidth="1"/>
    <col min="9222" max="9222" width="6.975" style="41" customWidth="1"/>
    <col min="9223" max="9223" width="9.9" style="41" customWidth="1"/>
    <col min="9224" max="9224" width="6.975" style="41" customWidth="1"/>
    <col min="9225" max="9225" width="5.4" style="41" customWidth="1"/>
    <col min="9226" max="9465" width="8.1" style="41"/>
    <col min="9466" max="9466" width="5.51666666666667" style="41" customWidth="1"/>
    <col min="9467" max="9467" width="4.16666666666667" style="41" customWidth="1"/>
    <col min="9468" max="9468" width="9.45" style="41" customWidth="1"/>
    <col min="9469" max="9469" width="7.76666666666667" style="41" customWidth="1"/>
    <col min="9470" max="9470" width="9.34166666666667" style="41" customWidth="1"/>
    <col min="9471" max="9472" width="3.71666666666667" style="41" customWidth="1"/>
    <col min="9473" max="9473" width="3.6" style="41" customWidth="1"/>
    <col min="9474" max="9474" width="3.94166666666667" style="41" customWidth="1"/>
    <col min="9475" max="9477" width="9.9" style="41" customWidth="1"/>
    <col min="9478" max="9478" width="6.975" style="41" customWidth="1"/>
    <col min="9479" max="9479" width="9.9" style="41" customWidth="1"/>
    <col min="9480" max="9480" width="6.975" style="41" customWidth="1"/>
    <col min="9481" max="9481" width="5.4" style="41" customWidth="1"/>
    <col min="9482" max="9721" width="8.1" style="41"/>
    <col min="9722" max="9722" width="5.51666666666667" style="41" customWidth="1"/>
    <col min="9723" max="9723" width="4.16666666666667" style="41" customWidth="1"/>
    <col min="9724" max="9724" width="9.45" style="41" customWidth="1"/>
    <col min="9725" max="9725" width="7.76666666666667" style="41" customWidth="1"/>
    <col min="9726" max="9726" width="9.34166666666667" style="41" customWidth="1"/>
    <col min="9727" max="9728" width="3.71666666666667" style="41" customWidth="1"/>
    <col min="9729" max="9729" width="3.6" style="41" customWidth="1"/>
    <col min="9730" max="9730" width="3.94166666666667" style="41" customWidth="1"/>
    <col min="9731" max="9733" width="9.9" style="41" customWidth="1"/>
    <col min="9734" max="9734" width="6.975" style="41" customWidth="1"/>
    <col min="9735" max="9735" width="9.9" style="41" customWidth="1"/>
    <col min="9736" max="9736" width="6.975" style="41" customWidth="1"/>
    <col min="9737" max="9737" width="5.4" style="41" customWidth="1"/>
    <col min="9738" max="9977" width="8.1" style="41"/>
    <col min="9978" max="9978" width="5.51666666666667" style="41" customWidth="1"/>
    <col min="9979" max="9979" width="4.16666666666667" style="41" customWidth="1"/>
    <col min="9980" max="9980" width="9.45" style="41" customWidth="1"/>
    <col min="9981" max="9981" width="7.76666666666667" style="41" customWidth="1"/>
    <col min="9982" max="9982" width="9.34166666666667" style="41" customWidth="1"/>
    <col min="9983" max="9984" width="3.71666666666667" style="41" customWidth="1"/>
    <col min="9985" max="9985" width="3.6" style="41" customWidth="1"/>
    <col min="9986" max="9986" width="3.94166666666667" style="41" customWidth="1"/>
    <col min="9987" max="9989" width="9.9" style="41" customWidth="1"/>
    <col min="9990" max="9990" width="6.975" style="41" customWidth="1"/>
    <col min="9991" max="9991" width="9.9" style="41" customWidth="1"/>
    <col min="9992" max="9992" width="6.975" style="41" customWidth="1"/>
    <col min="9993" max="9993" width="5.4" style="41" customWidth="1"/>
    <col min="9994" max="10233" width="8.1" style="41"/>
    <col min="10234" max="10234" width="5.51666666666667" style="41" customWidth="1"/>
    <col min="10235" max="10235" width="4.16666666666667" style="41" customWidth="1"/>
    <col min="10236" max="10236" width="9.45" style="41" customWidth="1"/>
    <col min="10237" max="10237" width="7.76666666666667" style="41" customWidth="1"/>
    <col min="10238" max="10238" width="9.34166666666667" style="41" customWidth="1"/>
    <col min="10239" max="10240" width="3.71666666666667" style="41" customWidth="1"/>
    <col min="10241" max="10241" width="3.6" style="41" customWidth="1"/>
    <col min="10242" max="10242" width="3.94166666666667" style="41" customWidth="1"/>
    <col min="10243" max="10245" width="9.9" style="41" customWidth="1"/>
    <col min="10246" max="10246" width="6.975" style="41" customWidth="1"/>
    <col min="10247" max="10247" width="9.9" style="41" customWidth="1"/>
    <col min="10248" max="10248" width="6.975" style="41" customWidth="1"/>
    <col min="10249" max="10249" width="5.4" style="41" customWidth="1"/>
    <col min="10250" max="10489" width="8.1" style="41"/>
    <col min="10490" max="10490" width="5.51666666666667" style="41" customWidth="1"/>
    <col min="10491" max="10491" width="4.16666666666667" style="41" customWidth="1"/>
    <col min="10492" max="10492" width="9.45" style="41" customWidth="1"/>
    <col min="10493" max="10493" width="7.76666666666667" style="41" customWidth="1"/>
    <col min="10494" max="10494" width="9.34166666666667" style="41" customWidth="1"/>
    <col min="10495" max="10496" width="3.71666666666667" style="41" customWidth="1"/>
    <col min="10497" max="10497" width="3.6" style="41" customWidth="1"/>
    <col min="10498" max="10498" width="3.94166666666667" style="41" customWidth="1"/>
    <col min="10499" max="10501" width="9.9" style="41" customWidth="1"/>
    <col min="10502" max="10502" width="6.975" style="41" customWidth="1"/>
    <col min="10503" max="10503" width="9.9" style="41" customWidth="1"/>
    <col min="10504" max="10504" width="6.975" style="41" customWidth="1"/>
    <col min="10505" max="10505" width="5.4" style="41" customWidth="1"/>
    <col min="10506" max="10745" width="8.1" style="41"/>
    <col min="10746" max="10746" width="5.51666666666667" style="41" customWidth="1"/>
    <col min="10747" max="10747" width="4.16666666666667" style="41" customWidth="1"/>
    <col min="10748" max="10748" width="9.45" style="41" customWidth="1"/>
    <col min="10749" max="10749" width="7.76666666666667" style="41" customWidth="1"/>
    <col min="10750" max="10750" width="9.34166666666667" style="41" customWidth="1"/>
    <col min="10751" max="10752" width="3.71666666666667" style="41" customWidth="1"/>
    <col min="10753" max="10753" width="3.6" style="41" customWidth="1"/>
    <col min="10754" max="10754" width="3.94166666666667" style="41" customWidth="1"/>
    <col min="10755" max="10757" width="9.9" style="41" customWidth="1"/>
    <col min="10758" max="10758" width="6.975" style="41" customWidth="1"/>
    <col min="10759" max="10759" width="9.9" style="41" customWidth="1"/>
    <col min="10760" max="10760" width="6.975" style="41" customWidth="1"/>
    <col min="10761" max="10761" width="5.4" style="41" customWidth="1"/>
    <col min="10762" max="11001" width="8.1" style="41"/>
    <col min="11002" max="11002" width="5.51666666666667" style="41" customWidth="1"/>
    <col min="11003" max="11003" width="4.16666666666667" style="41" customWidth="1"/>
    <col min="11004" max="11004" width="9.45" style="41" customWidth="1"/>
    <col min="11005" max="11005" width="7.76666666666667" style="41" customWidth="1"/>
    <col min="11006" max="11006" width="9.34166666666667" style="41" customWidth="1"/>
    <col min="11007" max="11008" width="3.71666666666667" style="41" customWidth="1"/>
    <col min="11009" max="11009" width="3.6" style="41" customWidth="1"/>
    <col min="11010" max="11010" width="3.94166666666667" style="41" customWidth="1"/>
    <col min="11011" max="11013" width="9.9" style="41" customWidth="1"/>
    <col min="11014" max="11014" width="6.975" style="41" customWidth="1"/>
    <col min="11015" max="11015" width="9.9" style="41" customWidth="1"/>
    <col min="11016" max="11016" width="6.975" style="41" customWidth="1"/>
    <col min="11017" max="11017" width="5.4" style="41" customWidth="1"/>
    <col min="11018" max="11257" width="8.1" style="41"/>
    <col min="11258" max="11258" width="5.51666666666667" style="41" customWidth="1"/>
    <col min="11259" max="11259" width="4.16666666666667" style="41" customWidth="1"/>
    <col min="11260" max="11260" width="9.45" style="41" customWidth="1"/>
    <col min="11261" max="11261" width="7.76666666666667" style="41" customWidth="1"/>
    <col min="11262" max="11262" width="9.34166666666667" style="41" customWidth="1"/>
    <col min="11263" max="11264" width="3.71666666666667" style="41" customWidth="1"/>
    <col min="11265" max="11265" width="3.6" style="41" customWidth="1"/>
    <col min="11266" max="11266" width="3.94166666666667" style="41" customWidth="1"/>
    <col min="11267" max="11269" width="9.9" style="41" customWidth="1"/>
    <col min="11270" max="11270" width="6.975" style="41" customWidth="1"/>
    <col min="11271" max="11271" width="9.9" style="41" customWidth="1"/>
    <col min="11272" max="11272" width="6.975" style="41" customWidth="1"/>
    <col min="11273" max="11273" width="5.4" style="41" customWidth="1"/>
    <col min="11274" max="11513" width="8.1" style="41"/>
    <col min="11514" max="11514" width="5.51666666666667" style="41" customWidth="1"/>
    <col min="11515" max="11515" width="4.16666666666667" style="41" customWidth="1"/>
    <col min="11516" max="11516" width="9.45" style="41" customWidth="1"/>
    <col min="11517" max="11517" width="7.76666666666667" style="41" customWidth="1"/>
    <col min="11518" max="11518" width="9.34166666666667" style="41" customWidth="1"/>
    <col min="11519" max="11520" width="3.71666666666667" style="41" customWidth="1"/>
    <col min="11521" max="11521" width="3.6" style="41" customWidth="1"/>
    <col min="11522" max="11522" width="3.94166666666667" style="41" customWidth="1"/>
    <col min="11523" max="11525" width="9.9" style="41" customWidth="1"/>
    <col min="11526" max="11526" width="6.975" style="41" customWidth="1"/>
    <col min="11527" max="11527" width="9.9" style="41" customWidth="1"/>
    <col min="11528" max="11528" width="6.975" style="41" customWidth="1"/>
    <col min="11529" max="11529" width="5.4" style="41" customWidth="1"/>
    <col min="11530" max="11769" width="8.1" style="41"/>
    <col min="11770" max="11770" width="5.51666666666667" style="41" customWidth="1"/>
    <col min="11771" max="11771" width="4.16666666666667" style="41" customWidth="1"/>
    <col min="11772" max="11772" width="9.45" style="41" customWidth="1"/>
    <col min="11773" max="11773" width="7.76666666666667" style="41" customWidth="1"/>
    <col min="11774" max="11774" width="9.34166666666667" style="41" customWidth="1"/>
    <col min="11775" max="11776" width="3.71666666666667" style="41" customWidth="1"/>
    <col min="11777" max="11777" width="3.6" style="41" customWidth="1"/>
    <col min="11778" max="11778" width="3.94166666666667" style="41" customWidth="1"/>
    <col min="11779" max="11781" width="9.9" style="41" customWidth="1"/>
    <col min="11782" max="11782" width="6.975" style="41" customWidth="1"/>
    <col min="11783" max="11783" width="9.9" style="41" customWidth="1"/>
    <col min="11784" max="11784" width="6.975" style="41" customWidth="1"/>
    <col min="11785" max="11785" width="5.4" style="41" customWidth="1"/>
    <col min="11786" max="12025" width="8.1" style="41"/>
    <col min="12026" max="12026" width="5.51666666666667" style="41" customWidth="1"/>
    <col min="12027" max="12027" width="4.16666666666667" style="41" customWidth="1"/>
    <col min="12028" max="12028" width="9.45" style="41" customWidth="1"/>
    <col min="12029" max="12029" width="7.76666666666667" style="41" customWidth="1"/>
    <col min="12030" max="12030" width="9.34166666666667" style="41" customWidth="1"/>
    <col min="12031" max="12032" width="3.71666666666667" style="41" customWidth="1"/>
    <col min="12033" max="12033" width="3.6" style="41" customWidth="1"/>
    <col min="12034" max="12034" width="3.94166666666667" style="41" customWidth="1"/>
    <col min="12035" max="12037" width="9.9" style="41" customWidth="1"/>
    <col min="12038" max="12038" width="6.975" style="41" customWidth="1"/>
    <col min="12039" max="12039" width="9.9" style="41" customWidth="1"/>
    <col min="12040" max="12040" width="6.975" style="41" customWidth="1"/>
    <col min="12041" max="12041" width="5.4" style="41" customWidth="1"/>
    <col min="12042" max="12281" width="8.1" style="41"/>
    <col min="12282" max="12282" width="5.51666666666667" style="41" customWidth="1"/>
    <col min="12283" max="12283" width="4.16666666666667" style="41" customWidth="1"/>
    <col min="12284" max="12284" width="9.45" style="41" customWidth="1"/>
    <col min="12285" max="12285" width="7.76666666666667" style="41" customWidth="1"/>
    <col min="12286" max="12286" width="9.34166666666667" style="41" customWidth="1"/>
    <col min="12287" max="12288" width="3.71666666666667" style="41" customWidth="1"/>
    <col min="12289" max="12289" width="3.6" style="41" customWidth="1"/>
    <col min="12290" max="12290" width="3.94166666666667" style="41" customWidth="1"/>
    <col min="12291" max="12293" width="9.9" style="41" customWidth="1"/>
    <col min="12294" max="12294" width="6.975" style="41" customWidth="1"/>
    <col min="12295" max="12295" width="9.9" style="41" customWidth="1"/>
    <col min="12296" max="12296" width="6.975" style="41" customWidth="1"/>
    <col min="12297" max="12297" width="5.4" style="41" customWidth="1"/>
    <col min="12298" max="12537" width="8.1" style="41"/>
    <col min="12538" max="12538" width="5.51666666666667" style="41" customWidth="1"/>
    <col min="12539" max="12539" width="4.16666666666667" style="41" customWidth="1"/>
    <col min="12540" max="12540" width="9.45" style="41" customWidth="1"/>
    <col min="12541" max="12541" width="7.76666666666667" style="41" customWidth="1"/>
    <col min="12542" max="12542" width="9.34166666666667" style="41" customWidth="1"/>
    <col min="12543" max="12544" width="3.71666666666667" style="41" customWidth="1"/>
    <col min="12545" max="12545" width="3.6" style="41" customWidth="1"/>
    <col min="12546" max="12546" width="3.94166666666667" style="41" customWidth="1"/>
    <col min="12547" max="12549" width="9.9" style="41" customWidth="1"/>
    <col min="12550" max="12550" width="6.975" style="41" customWidth="1"/>
    <col min="12551" max="12551" width="9.9" style="41" customWidth="1"/>
    <col min="12552" max="12552" width="6.975" style="41" customWidth="1"/>
    <col min="12553" max="12553" width="5.4" style="41" customWidth="1"/>
    <col min="12554" max="12793" width="8.1" style="41"/>
    <col min="12794" max="12794" width="5.51666666666667" style="41" customWidth="1"/>
    <col min="12795" max="12795" width="4.16666666666667" style="41" customWidth="1"/>
    <col min="12796" max="12796" width="9.45" style="41" customWidth="1"/>
    <col min="12797" max="12797" width="7.76666666666667" style="41" customWidth="1"/>
    <col min="12798" max="12798" width="9.34166666666667" style="41" customWidth="1"/>
    <col min="12799" max="12800" width="3.71666666666667" style="41" customWidth="1"/>
    <col min="12801" max="12801" width="3.6" style="41" customWidth="1"/>
    <col min="12802" max="12802" width="3.94166666666667" style="41" customWidth="1"/>
    <col min="12803" max="12805" width="9.9" style="41" customWidth="1"/>
    <col min="12806" max="12806" width="6.975" style="41" customWidth="1"/>
    <col min="12807" max="12807" width="9.9" style="41" customWidth="1"/>
    <col min="12808" max="12808" width="6.975" style="41" customWidth="1"/>
    <col min="12809" max="12809" width="5.4" style="41" customWidth="1"/>
    <col min="12810" max="13049" width="8.1" style="41"/>
    <col min="13050" max="13050" width="5.51666666666667" style="41" customWidth="1"/>
    <col min="13051" max="13051" width="4.16666666666667" style="41" customWidth="1"/>
    <col min="13052" max="13052" width="9.45" style="41" customWidth="1"/>
    <col min="13053" max="13053" width="7.76666666666667" style="41" customWidth="1"/>
    <col min="13054" max="13054" width="9.34166666666667" style="41" customWidth="1"/>
    <col min="13055" max="13056" width="3.71666666666667" style="41" customWidth="1"/>
    <col min="13057" max="13057" width="3.6" style="41" customWidth="1"/>
    <col min="13058" max="13058" width="3.94166666666667" style="41" customWidth="1"/>
    <col min="13059" max="13061" width="9.9" style="41" customWidth="1"/>
    <col min="13062" max="13062" width="6.975" style="41" customWidth="1"/>
    <col min="13063" max="13063" width="9.9" style="41" customWidth="1"/>
    <col min="13064" max="13064" width="6.975" style="41" customWidth="1"/>
    <col min="13065" max="13065" width="5.4" style="41" customWidth="1"/>
    <col min="13066" max="13305" width="8.1" style="41"/>
    <col min="13306" max="13306" width="5.51666666666667" style="41" customWidth="1"/>
    <col min="13307" max="13307" width="4.16666666666667" style="41" customWidth="1"/>
    <col min="13308" max="13308" width="9.45" style="41" customWidth="1"/>
    <col min="13309" max="13309" width="7.76666666666667" style="41" customWidth="1"/>
    <col min="13310" max="13310" width="9.34166666666667" style="41" customWidth="1"/>
    <col min="13311" max="13312" width="3.71666666666667" style="41" customWidth="1"/>
    <col min="13313" max="13313" width="3.6" style="41" customWidth="1"/>
    <col min="13314" max="13314" width="3.94166666666667" style="41" customWidth="1"/>
    <col min="13315" max="13317" width="9.9" style="41" customWidth="1"/>
    <col min="13318" max="13318" width="6.975" style="41" customWidth="1"/>
    <col min="13319" max="13319" width="9.9" style="41" customWidth="1"/>
    <col min="13320" max="13320" width="6.975" style="41" customWidth="1"/>
    <col min="13321" max="13321" width="5.4" style="41" customWidth="1"/>
    <col min="13322" max="13561" width="8.1" style="41"/>
    <col min="13562" max="13562" width="5.51666666666667" style="41" customWidth="1"/>
    <col min="13563" max="13563" width="4.16666666666667" style="41" customWidth="1"/>
    <col min="13564" max="13564" width="9.45" style="41" customWidth="1"/>
    <col min="13565" max="13565" width="7.76666666666667" style="41" customWidth="1"/>
    <col min="13566" max="13566" width="9.34166666666667" style="41" customWidth="1"/>
    <col min="13567" max="13568" width="3.71666666666667" style="41" customWidth="1"/>
    <col min="13569" max="13569" width="3.6" style="41" customWidth="1"/>
    <col min="13570" max="13570" width="3.94166666666667" style="41" customWidth="1"/>
    <col min="13571" max="13573" width="9.9" style="41" customWidth="1"/>
    <col min="13574" max="13574" width="6.975" style="41" customWidth="1"/>
    <col min="13575" max="13575" width="9.9" style="41" customWidth="1"/>
    <col min="13576" max="13576" width="6.975" style="41" customWidth="1"/>
    <col min="13577" max="13577" width="5.4" style="41" customWidth="1"/>
    <col min="13578" max="13817" width="8.1" style="41"/>
    <col min="13818" max="13818" width="5.51666666666667" style="41" customWidth="1"/>
    <col min="13819" max="13819" width="4.16666666666667" style="41" customWidth="1"/>
    <col min="13820" max="13820" width="9.45" style="41" customWidth="1"/>
    <col min="13821" max="13821" width="7.76666666666667" style="41" customWidth="1"/>
    <col min="13822" max="13822" width="9.34166666666667" style="41" customWidth="1"/>
    <col min="13823" max="13824" width="3.71666666666667" style="41" customWidth="1"/>
    <col min="13825" max="13825" width="3.6" style="41" customWidth="1"/>
    <col min="13826" max="13826" width="3.94166666666667" style="41" customWidth="1"/>
    <col min="13827" max="13829" width="9.9" style="41" customWidth="1"/>
    <col min="13830" max="13830" width="6.975" style="41" customWidth="1"/>
    <col min="13831" max="13831" width="9.9" style="41" customWidth="1"/>
    <col min="13832" max="13832" width="6.975" style="41" customWidth="1"/>
    <col min="13833" max="13833" width="5.4" style="41" customWidth="1"/>
    <col min="13834" max="14073" width="8.1" style="41"/>
    <col min="14074" max="14074" width="5.51666666666667" style="41" customWidth="1"/>
    <col min="14075" max="14075" width="4.16666666666667" style="41" customWidth="1"/>
    <col min="14076" max="14076" width="9.45" style="41" customWidth="1"/>
    <col min="14077" max="14077" width="7.76666666666667" style="41" customWidth="1"/>
    <col min="14078" max="14078" width="9.34166666666667" style="41" customWidth="1"/>
    <col min="14079" max="14080" width="3.71666666666667" style="41" customWidth="1"/>
    <col min="14081" max="14081" width="3.6" style="41" customWidth="1"/>
    <col min="14082" max="14082" width="3.94166666666667" style="41" customWidth="1"/>
    <col min="14083" max="14085" width="9.9" style="41" customWidth="1"/>
    <col min="14086" max="14086" width="6.975" style="41" customWidth="1"/>
    <col min="14087" max="14087" width="9.9" style="41" customWidth="1"/>
    <col min="14088" max="14088" width="6.975" style="41" customWidth="1"/>
    <col min="14089" max="14089" width="5.4" style="41" customWidth="1"/>
    <col min="14090" max="14329" width="8.1" style="41"/>
    <col min="14330" max="14330" width="5.51666666666667" style="41" customWidth="1"/>
    <col min="14331" max="14331" width="4.16666666666667" style="41" customWidth="1"/>
    <col min="14332" max="14332" width="9.45" style="41" customWidth="1"/>
    <col min="14333" max="14333" width="7.76666666666667" style="41" customWidth="1"/>
    <col min="14334" max="14334" width="9.34166666666667" style="41" customWidth="1"/>
    <col min="14335" max="14336" width="3.71666666666667" style="41" customWidth="1"/>
    <col min="14337" max="14337" width="3.6" style="41" customWidth="1"/>
    <col min="14338" max="14338" width="3.94166666666667" style="41" customWidth="1"/>
    <col min="14339" max="14341" width="9.9" style="41" customWidth="1"/>
    <col min="14342" max="14342" width="6.975" style="41" customWidth="1"/>
    <col min="14343" max="14343" width="9.9" style="41" customWidth="1"/>
    <col min="14344" max="14344" width="6.975" style="41" customWidth="1"/>
    <col min="14345" max="14345" width="5.4" style="41" customWidth="1"/>
    <col min="14346" max="14585" width="8.1" style="41"/>
    <col min="14586" max="14586" width="5.51666666666667" style="41" customWidth="1"/>
    <col min="14587" max="14587" width="4.16666666666667" style="41" customWidth="1"/>
    <col min="14588" max="14588" width="9.45" style="41" customWidth="1"/>
    <col min="14589" max="14589" width="7.76666666666667" style="41" customWidth="1"/>
    <col min="14590" max="14590" width="9.34166666666667" style="41" customWidth="1"/>
    <col min="14591" max="14592" width="3.71666666666667" style="41" customWidth="1"/>
    <col min="14593" max="14593" width="3.6" style="41" customWidth="1"/>
    <col min="14594" max="14594" width="3.94166666666667" style="41" customWidth="1"/>
    <col min="14595" max="14597" width="9.9" style="41" customWidth="1"/>
    <col min="14598" max="14598" width="6.975" style="41" customWidth="1"/>
    <col min="14599" max="14599" width="9.9" style="41" customWidth="1"/>
    <col min="14600" max="14600" width="6.975" style="41" customWidth="1"/>
    <col min="14601" max="14601" width="5.4" style="41" customWidth="1"/>
    <col min="14602" max="14841" width="8.1" style="41"/>
    <col min="14842" max="14842" width="5.51666666666667" style="41" customWidth="1"/>
    <col min="14843" max="14843" width="4.16666666666667" style="41" customWidth="1"/>
    <col min="14844" max="14844" width="9.45" style="41" customWidth="1"/>
    <col min="14845" max="14845" width="7.76666666666667" style="41" customWidth="1"/>
    <col min="14846" max="14846" width="9.34166666666667" style="41" customWidth="1"/>
    <col min="14847" max="14848" width="3.71666666666667" style="41" customWidth="1"/>
    <col min="14849" max="14849" width="3.6" style="41" customWidth="1"/>
    <col min="14850" max="14850" width="3.94166666666667" style="41" customWidth="1"/>
    <col min="14851" max="14853" width="9.9" style="41" customWidth="1"/>
    <col min="14854" max="14854" width="6.975" style="41" customWidth="1"/>
    <col min="14855" max="14855" width="9.9" style="41" customWidth="1"/>
    <col min="14856" max="14856" width="6.975" style="41" customWidth="1"/>
    <col min="14857" max="14857" width="5.4" style="41" customWidth="1"/>
    <col min="14858" max="15097" width="8.1" style="41"/>
    <col min="15098" max="15098" width="5.51666666666667" style="41" customWidth="1"/>
    <col min="15099" max="15099" width="4.16666666666667" style="41" customWidth="1"/>
    <col min="15100" max="15100" width="9.45" style="41" customWidth="1"/>
    <col min="15101" max="15101" width="7.76666666666667" style="41" customWidth="1"/>
    <col min="15102" max="15102" width="9.34166666666667" style="41" customWidth="1"/>
    <col min="15103" max="15104" width="3.71666666666667" style="41" customWidth="1"/>
    <col min="15105" max="15105" width="3.6" style="41" customWidth="1"/>
    <col min="15106" max="15106" width="3.94166666666667" style="41" customWidth="1"/>
    <col min="15107" max="15109" width="9.9" style="41" customWidth="1"/>
    <col min="15110" max="15110" width="6.975" style="41" customWidth="1"/>
    <col min="15111" max="15111" width="9.9" style="41" customWidth="1"/>
    <col min="15112" max="15112" width="6.975" style="41" customWidth="1"/>
    <col min="15113" max="15113" width="5.4" style="41" customWidth="1"/>
    <col min="15114" max="15353" width="8.1" style="41"/>
    <col min="15354" max="15354" width="5.51666666666667" style="41" customWidth="1"/>
    <col min="15355" max="15355" width="4.16666666666667" style="41" customWidth="1"/>
    <col min="15356" max="15356" width="9.45" style="41" customWidth="1"/>
    <col min="15357" max="15357" width="7.76666666666667" style="41" customWidth="1"/>
    <col min="15358" max="15358" width="9.34166666666667" style="41" customWidth="1"/>
    <col min="15359" max="15360" width="3.71666666666667" style="41" customWidth="1"/>
    <col min="15361" max="15361" width="3.6" style="41" customWidth="1"/>
    <col min="15362" max="15362" width="3.94166666666667" style="41" customWidth="1"/>
    <col min="15363" max="15365" width="9.9" style="41" customWidth="1"/>
    <col min="15366" max="15366" width="6.975" style="41" customWidth="1"/>
    <col min="15367" max="15367" width="9.9" style="41" customWidth="1"/>
    <col min="15368" max="15368" width="6.975" style="41" customWidth="1"/>
    <col min="15369" max="15369" width="5.4" style="41" customWidth="1"/>
    <col min="15370" max="15609" width="8.1" style="41"/>
    <col min="15610" max="15610" width="5.51666666666667" style="41" customWidth="1"/>
    <col min="15611" max="15611" width="4.16666666666667" style="41" customWidth="1"/>
    <col min="15612" max="15612" width="9.45" style="41" customWidth="1"/>
    <col min="15613" max="15613" width="7.76666666666667" style="41" customWidth="1"/>
    <col min="15614" max="15614" width="9.34166666666667" style="41" customWidth="1"/>
    <col min="15615" max="15616" width="3.71666666666667" style="41" customWidth="1"/>
    <col min="15617" max="15617" width="3.6" style="41" customWidth="1"/>
    <col min="15618" max="15618" width="3.94166666666667" style="41" customWidth="1"/>
    <col min="15619" max="15621" width="9.9" style="41" customWidth="1"/>
    <col min="15622" max="15622" width="6.975" style="41" customWidth="1"/>
    <col min="15623" max="15623" width="9.9" style="41" customWidth="1"/>
    <col min="15624" max="15624" width="6.975" style="41" customWidth="1"/>
    <col min="15625" max="15625" width="5.4" style="41" customWidth="1"/>
    <col min="15626" max="15865" width="8.1" style="41"/>
    <col min="15866" max="15866" width="5.51666666666667" style="41" customWidth="1"/>
    <col min="15867" max="15867" width="4.16666666666667" style="41" customWidth="1"/>
    <col min="15868" max="15868" width="9.45" style="41" customWidth="1"/>
    <col min="15869" max="15869" width="7.76666666666667" style="41" customWidth="1"/>
    <col min="15870" max="15870" width="9.34166666666667" style="41" customWidth="1"/>
    <col min="15871" max="15872" width="3.71666666666667" style="41" customWidth="1"/>
    <col min="15873" max="15873" width="3.6" style="41" customWidth="1"/>
    <col min="15874" max="15874" width="3.94166666666667" style="41" customWidth="1"/>
    <col min="15875" max="15877" width="9.9" style="41" customWidth="1"/>
    <col min="15878" max="15878" width="6.975" style="41" customWidth="1"/>
    <col min="15879" max="15879" width="9.9" style="41" customWidth="1"/>
    <col min="15880" max="15880" width="6.975" style="41" customWidth="1"/>
    <col min="15881" max="15881" width="5.4" style="41" customWidth="1"/>
    <col min="15882" max="16121" width="8.1" style="41"/>
    <col min="16122" max="16122" width="5.51666666666667" style="41" customWidth="1"/>
    <col min="16123" max="16123" width="4.16666666666667" style="41" customWidth="1"/>
    <col min="16124" max="16124" width="9.45" style="41" customWidth="1"/>
    <col min="16125" max="16125" width="7.76666666666667" style="41" customWidth="1"/>
    <col min="16126" max="16126" width="9.34166666666667" style="41" customWidth="1"/>
    <col min="16127" max="16128" width="3.71666666666667" style="41" customWidth="1"/>
    <col min="16129" max="16129" width="3.6" style="41" customWidth="1"/>
    <col min="16130" max="16130" width="3.94166666666667" style="41" customWidth="1"/>
    <col min="16131" max="16133" width="9.9" style="41" customWidth="1"/>
    <col min="16134" max="16134" width="6.975" style="41" customWidth="1"/>
    <col min="16135" max="16135" width="9.9" style="41" customWidth="1"/>
    <col min="16136" max="16136" width="6.975" style="41" customWidth="1"/>
    <col min="16137" max="16137" width="5.4" style="41" customWidth="1"/>
    <col min="16138" max="16384" width="8.1" style="41"/>
  </cols>
  <sheetData>
    <row r="1" s="40" customFormat="1" ht="51" customHeight="1" spans="1:10">
      <c r="A1" s="48" t="s">
        <v>33</v>
      </c>
      <c r="B1" s="48"/>
      <c r="C1" s="48"/>
      <c r="D1" s="48"/>
      <c r="E1" s="48"/>
      <c r="F1" s="48"/>
      <c r="G1" s="48"/>
      <c r="H1" s="48"/>
      <c r="I1" s="48"/>
      <c r="J1" s="67"/>
    </row>
    <row r="2" s="41" customFormat="1" ht="51" customHeight="1" spans="1:10">
      <c r="A2" s="49" t="s">
        <v>34</v>
      </c>
      <c r="B2" s="49"/>
      <c r="C2" s="49"/>
      <c r="D2" s="49"/>
      <c r="E2" s="49"/>
      <c r="F2" s="49"/>
      <c r="G2" s="49"/>
      <c r="H2" s="49"/>
      <c r="I2" s="49"/>
      <c r="J2" s="68"/>
    </row>
    <row r="3" s="42" customFormat="1" customHeight="1" spans="1:9">
      <c r="A3" s="50" t="s">
        <v>35</v>
      </c>
      <c r="B3" s="51" t="s">
        <v>36</v>
      </c>
      <c r="C3" s="52" t="s">
        <v>37</v>
      </c>
      <c r="D3" s="52" t="s">
        <v>38</v>
      </c>
      <c r="E3" s="52" t="s">
        <v>39</v>
      </c>
      <c r="F3" s="52" t="s">
        <v>40</v>
      </c>
      <c r="G3" s="53" t="s">
        <v>41</v>
      </c>
      <c r="H3" s="53" t="s">
        <v>42</v>
      </c>
      <c r="I3" s="52" t="s">
        <v>43</v>
      </c>
    </row>
    <row r="4" s="42" customFormat="1" customHeight="1" spans="1:9">
      <c r="A4" s="54"/>
      <c r="B4" s="55"/>
      <c r="C4" s="56"/>
      <c r="D4" s="57"/>
      <c r="E4" s="56"/>
      <c r="F4" s="56"/>
      <c r="G4" s="58"/>
      <c r="H4" s="58"/>
      <c r="I4" s="56"/>
    </row>
    <row r="5" s="41" customFormat="1" ht="21" customHeight="1" spans="1:9">
      <c r="A5" s="59">
        <v>1</v>
      </c>
      <c r="B5" s="60" t="s">
        <v>44</v>
      </c>
      <c r="C5" s="61" t="s">
        <v>45</v>
      </c>
      <c r="D5" s="62"/>
      <c r="E5" s="63" t="s">
        <v>46</v>
      </c>
      <c r="F5" s="64">
        <v>1</v>
      </c>
      <c r="G5" s="65"/>
      <c r="H5" s="66"/>
      <c r="I5" s="69"/>
    </row>
    <row r="6" s="41" customFormat="1" ht="21" customHeight="1" spans="1:9">
      <c r="A6" s="59">
        <v>2</v>
      </c>
      <c r="B6" s="60" t="s">
        <v>44</v>
      </c>
      <c r="C6" s="61" t="s">
        <v>47</v>
      </c>
      <c r="D6" s="62"/>
      <c r="E6" s="63" t="s">
        <v>46</v>
      </c>
      <c r="F6" s="64">
        <v>1</v>
      </c>
      <c r="G6" s="65"/>
      <c r="H6" s="66"/>
      <c r="I6" s="69"/>
    </row>
    <row r="7" s="41" customFormat="1" ht="21" customHeight="1" spans="1:9">
      <c r="A7" s="59">
        <v>3</v>
      </c>
      <c r="B7" s="60" t="s">
        <v>48</v>
      </c>
      <c r="C7" s="61" t="s">
        <v>49</v>
      </c>
      <c r="D7" s="62"/>
      <c r="E7" s="63" t="s">
        <v>46</v>
      </c>
      <c r="F7" s="64">
        <v>1</v>
      </c>
      <c r="G7" s="65"/>
      <c r="H7" s="66"/>
      <c r="I7" s="69"/>
    </row>
    <row r="8" s="41" customFormat="1" ht="21" customHeight="1" spans="1:9">
      <c r="A8" s="59">
        <v>4</v>
      </c>
      <c r="B8" s="60" t="s">
        <v>44</v>
      </c>
      <c r="C8" s="61" t="s">
        <v>50</v>
      </c>
      <c r="D8" s="62"/>
      <c r="E8" s="63" t="s">
        <v>46</v>
      </c>
      <c r="F8" s="64">
        <v>1</v>
      </c>
      <c r="G8" s="65"/>
      <c r="H8" s="66"/>
      <c r="I8" s="69"/>
    </row>
    <row r="9" s="41" customFormat="1" ht="21" customHeight="1" spans="1:9">
      <c r="A9" s="59">
        <v>5</v>
      </c>
      <c r="B9" s="60" t="s">
        <v>44</v>
      </c>
      <c r="C9" s="61" t="s">
        <v>50</v>
      </c>
      <c r="D9" s="62"/>
      <c r="E9" s="63" t="s">
        <v>46</v>
      </c>
      <c r="F9" s="64">
        <v>1</v>
      </c>
      <c r="G9" s="65"/>
      <c r="H9" s="66"/>
      <c r="I9" s="69"/>
    </row>
    <row r="10" s="41" customFormat="1" ht="21" customHeight="1" spans="1:9">
      <c r="A10" s="59">
        <v>6</v>
      </c>
      <c r="B10" s="60" t="s">
        <v>44</v>
      </c>
      <c r="C10" s="61" t="s">
        <v>50</v>
      </c>
      <c r="D10" s="62"/>
      <c r="E10" s="63" t="s">
        <v>46</v>
      </c>
      <c r="F10" s="64">
        <v>1</v>
      </c>
      <c r="G10" s="65"/>
      <c r="H10" s="66"/>
      <c r="I10" s="69"/>
    </row>
    <row r="11" s="41" customFormat="1" ht="21" customHeight="1" spans="1:9">
      <c r="A11" s="59">
        <v>7</v>
      </c>
      <c r="B11" s="60" t="s">
        <v>44</v>
      </c>
      <c r="C11" s="61" t="s">
        <v>50</v>
      </c>
      <c r="D11" s="62"/>
      <c r="E11" s="63" t="s">
        <v>46</v>
      </c>
      <c r="F11" s="64">
        <v>1</v>
      </c>
      <c r="G11" s="65"/>
      <c r="H11" s="66"/>
      <c r="I11" s="69"/>
    </row>
    <row r="12" s="41" customFormat="1" ht="21" customHeight="1" spans="1:9">
      <c r="A12" s="59">
        <v>8</v>
      </c>
      <c r="B12" s="60" t="s">
        <v>44</v>
      </c>
      <c r="C12" s="61" t="s">
        <v>50</v>
      </c>
      <c r="D12" s="62"/>
      <c r="E12" s="63" t="s">
        <v>46</v>
      </c>
      <c r="F12" s="64">
        <v>1</v>
      </c>
      <c r="G12" s="65"/>
      <c r="H12" s="66"/>
      <c r="I12" s="69"/>
    </row>
    <row r="13" s="41" customFormat="1" ht="21" customHeight="1" spans="1:9">
      <c r="A13" s="59">
        <v>9</v>
      </c>
      <c r="B13" s="60" t="s">
        <v>44</v>
      </c>
      <c r="C13" s="61" t="s">
        <v>50</v>
      </c>
      <c r="D13" s="62"/>
      <c r="E13" s="63" t="s">
        <v>46</v>
      </c>
      <c r="F13" s="64">
        <v>1</v>
      </c>
      <c r="G13" s="65"/>
      <c r="H13" s="66"/>
      <c r="I13" s="69"/>
    </row>
    <row r="14" s="41" customFormat="1" ht="21" customHeight="1" spans="1:9">
      <c r="A14" s="59">
        <v>10</v>
      </c>
      <c r="B14" s="60" t="s">
        <v>44</v>
      </c>
      <c r="C14" s="61" t="s">
        <v>50</v>
      </c>
      <c r="D14" s="62"/>
      <c r="E14" s="63" t="s">
        <v>46</v>
      </c>
      <c r="F14" s="64">
        <v>1</v>
      </c>
      <c r="G14" s="65"/>
      <c r="H14" s="66"/>
      <c r="I14" s="69"/>
    </row>
    <row r="15" s="41" customFormat="1" ht="21" customHeight="1" spans="1:9">
      <c r="A15" s="59">
        <v>11</v>
      </c>
      <c r="B15" s="60" t="s">
        <v>44</v>
      </c>
      <c r="C15" s="61" t="s">
        <v>50</v>
      </c>
      <c r="D15" s="62"/>
      <c r="E15" s="63" t="s">
        <v>46</v>
      </c>
      <c r="F15" s="64">
        <v>1</v>
      </c>
      <c r="G15" s="65"/>
      <c r="H15" s="66"/>
      <c r="I15" s="69"/>
    </row>
    <row r="16" s="41" customFormat="1" ht="21" customHeight="1" spans="1:9">
      <c r="A16" s="59">
        <v>12</v>
      </c>
      <c r="B16" s="60" t="s">
        <v>44</v>
      </c>
      <c r="C16" s="61" t="s">
        <v>50</v>
      </c>
      <c r="D16" s="62"/>
      <c r="E16" s="63" t="s">
        <v>46</v>
      </c>
      <c r="F16" s="64">
        <v>1</v>
      </c>
      <c r="G16" s="65"/>
      <c r="H16" s="66"/>
      <c r="I16" s="69"/>
    </row>
    <row r="17" s="41" customFormat="1" ht="21" customHeight="1" spans="1:9">
      <c r="A17" s="59">
        <v>13</v>
      </c>
      <c r="B17" s="60" t="s">
        <v>44</v>
      </c>
      <c r="C17" s="61" t="s">
        <v>50</v>
      </c>
      <c r="D17" s="62"/>
      <c r="E17" s="63" t="s">
        <v>46</v>
      </c>
      <c r="F17" s="64">
        <v>1</v>
      </c>
      <c r="G17" s="65"/>
      <c r="H17" s="66"/>
      <c r="I17" s="69"/>
    </row>
    <row r="18" s="41" customFormat="1" ht="21" customHeight="1" spans="1:9">
      <c r="A18" s="59">
        <v>14</v>
      </c>
      <c r="B18" s="60" t="s">
        <v>44</v>
      </c>
      <c r="C18" s="61" t="s">
        <v>50</v>
      </c>
      <c r="D18" s="62"/>
      <c r="E18" s="63" t="s">
        <v>46</v>
      </c>
      <c r="F18" s="64">
        <v>1</v>
      </c>
      <c r="G18" s="65"/>
      <c r="H18" s="66"/>
      <c r="I18" s="69"/>
    </row>
    <row r="19" s="41" customFormat="1" ht="21" customHeight="1" spans="1:9">
      <c r="A19" s="59">
        <v>15</v>
      </c>
      <c r="B19" s="60" t="s">
        <v>44</v>
      </c>
      <c r="C19" s="61" t="s">
        <v>50</v>
      </c>
      <c r="D19" s="62"/>
      <c r="E19" s="63" t="s">
        <v>46</v>
      </c>
      <c r="F19" s="64">
        <v>1</v>
      </c>
      <c r="G19" s="65"/>
      <c r="H19" s="66"/>
      <c r="I19" s="69"/>
    </row>
    <row r="20" s="41" customFormat="1" ht="21" customHeight="1" spans="1:9">
      <c r="A20" s="59">
        <v>16</v>
      </c>
      <c r="B20" s="60" t="s">
        <v>44</v>
      </c>
      <c r="C20" s="61" t="s">
        <v>51</v>
      </c>
      <c r="D20" s="62"/>
      <c r="E20" s="63" t="s">
        <v>46</v>
      </c>
      <c r="F20" s="64">
        <v>1</v>
      </c>
      <c r="G20" s="65"/>
      <c r="H20" s="66"/>
      <c r="I20" s="69"/>
    </row>
    <row r="21" s="41" customFormat="1" ht="21" customHeight="1" spans="1:9">
      <c r="A21" s="59">
        <v>17</v>
      </c>
      <c r="B21" s="60" t="s">
        <v>44</v>
      </c>
      <c r="C21" s="61" t="s">
        <v>51</v>
      </c>
      <c r="D21" s="62"/>
      <c r="E21" s="63" t="s">
        <v>46</v>
      </c>
      <c r="F21" s="64">
        <v>1</v>
      </c>
      <c r="G21" s="65"/>
      <c r="H21" s="66"/>
      <c r="I21" s="69"/>
    </row>
    <row r="22" s="41" customFormat="1" ht="21" customHeight="1" spans="1:9">
      <c r="A22" s="59">
        <v>18</v>
      </c>
      <c r="B22" s="60" t="s">
        <v>44</v>
      </c>
      <c r="C22" s="61" t="s">
        <v>51</v>
      </c>
      <c r="D22" s="62"/>
      <c r="E22" s="63" t="s">
        <v>46</v>
      </c>
      <c r="F22" s="64">
        <v>1</v>
      </c>
      <c r="G22" s="65"/>
      <c r="H22" s="66"/>
      <c r="I22" s="69"/>
    </row>
    <row r="23" s="41" customFormat="1" ht="21" customHeight="1" spans="1:9">
      <c r="A23" s="59">
        <v>19</v>
      </c>
      <c r="B23" s="60" t="s">
        <v>44</v>
      </c>
      <c r="C23" s="61" t="s">
        <v>51</v>
      </c>
      <c r="D23" s="62"/>
      <c r="E23" s="63" t="s">
        <v>46</v>
      </c>
      <c r="F23" s="64">
        <v>1</v>
      </c>
      <c r="G23" s="65"/>
      <c r="H23" s="66"/>
      <c r="I23" s="69"/>
    </row>
    <row r="24" s="41" customFormat="1" ht="21" customHeight="1" spans="1:9">
      <c r="A24" s="59">
        <v>20</v>
      </c>
      <c r="B24" s="60" t="s">
        <v>44</v>
      </c>
      <c r="C24" s="61" t="s">
        <v>51</v>
      </c>
      <c r="D24" s="62"/>
      <c r="E24" s="63" t="s">
        <v>46</v>
      </c>
      <c r="F24" s="64">
        <v>1</v>
      </c>
      <c r="G24" s="65"/>
      <c r="H24" s="66"/>
      <c r="I24" s="69"/>
    </row>
    <row r="25" s="41" customFormat="1" ht="21" customHeight="1" spans="1:9">
      <c r="A25" s="59">
        <v>21</v>
      </c>
      <c r="B25" s="60" t="s">
        <v>44</v>
      </c>
      <c r="C25" s="61" t="s">
        <v>51</v>
      </c>
      <c r="D25" s="62"/>
      <c r="E25" s="63" t="s">
        <v>46</v>
      </c>
      <c r="F25" s="64">
        <v>1</v>
      </c>
      <c r="G25" s="65"/>
      <c r="H25" s="66"/>
      <c r="I25" s="69"/>
    </row>
    <row r="26" s="41" customFormat="1" ht="21" customHeight="1" spans="1:9">
      <c r="A26" s="59">
        <v>22</v>
      </c>
      <c r="B26" s="60" t="s">
        <v>44</v>
      </c>
      <c r="C26" s="61" t="s">
        <v>51</v>
      </c>
      <c r="D26" s="62"/>
      <c r="E26" s="63" t="s">
        <v>46</v>
      </c>
      <c r="F26" s="64">
        <v>1</v>
      </c>
      <c r="G26" s="65"/>
      <c r="H26" s="66"/>
      <c r="I26" s="69"/>
    </row>
    <row r="27" s="41" customFormat="1" ht="21" customHeight="1" spans="1:9">
      <c r="A27" s="59">
        <v>23</v>
      </c>
      <c r="B27" s="60" t="s">
        <v>44</v>
      </c>
      <c r="C27" s="61" t="s">
        <v>51</v>
      </c>
      <c r="D27" s="62"/>
      <c r="E27" s="63" t="s">
        <v>46</v>
      </c>
      <c r="F27" s="64">
        <v>1</v>
      </c>
      <c r="G27" s="65"/>
      <c r="H27" s="66"/>
      <c r="I27" s="69"/>
    </row>
    <row r="28" s="41" customFormat="1" ht="21" customHeight="1" spans="1:9">
      <c r="A28" s="59">
        <v>24</v>
      </c>
      <c r="B28" s="60" t="s">
        <v>44</v>
      </c>
      <c r="C28" s="61" t="s">
        <v>51</v>
      </c>
      <c r="D28" s="62"/>
      <c r="E28" s="63" t="s">
        <v>46</v>
      </c>
      <c r="F28" s="64">
        <v>1</v>
      </c>
      <c r="G28" s="65"/>
      <c r="H28" s="66"/>
      <c r="I28" s="69"/>
    </row>
    <row r="29" s="41" customFormat="1" ht="21" customHeight="1" spans="1:9">
      <c r="A29" s="59">
        <v>25</v>
      </c>
      <c r="B29" s="60" t="s">
        <v>44</v>
      </c>
      <c r="C29" s="61" t="s">
        <v>51</v>
      </c>
      <c r="D29" s="62"/>
      <c r="E29" s="63" t="s">
        <v>46</v>
      </c>
      <c r="F29" s="64">
        <v>1</v>
      </c>
      <c r="G29" s="65"/>
      <c r="H29" s="66"/>
      <c r="I29" s="69"/>
    </row>
    <row r="30" s="41" customFormat="1" ht="21" customHeight="1" spans="1:9">
      <c r="A30" s="59">
        <v>26</v>
      </c>
      <c r="B30" s="60" t="s">
        <v>52</v>
      </c>
      <c r="C30" s="61" t="s">
        <v>53</v>
      </c>
      <c r="D30" s="62"/>
      <c r="E30" s="63" t="s">
        <v>54</v>
      </c>
      <c r="F30" s="64">
        <v>1</v>
      </c>
      <c r="G30" s="65"/>
      <c r="H30" s="66"/>
      <c r="I30" s="69"/>
    </row>
    <row r="31" s="41" customFormat="1" ht="21" customHeight="1" spans="1:9">
      <c r="A31" s="59">
        <v>27</v>
      </c>
      <c r="B31" s="60" t="s">
        <v>44</v>
      </c>
      <c r="C31" s="61" t="s">
        <v>55</v>
      </c>
      <c r="D31" s="62"/>
      <c r="E31" s="63" t="s">
        <v>46</v>
      </c>
      <c r="F31" s="64">
        <v>1</v>
      </c>
      <c r="G31" s="65"/>
      <c r="H31" s="66"/>
      <c r="I31" s="69"/>
    </row>
    <row r="32" s="41" customFormat="1" ht="21" customHeight="1" spans="1:9">
      <c r="A32" s="59">
        <v>28</v>
      </c>
      <c r="B32" s="60" t="s">
        <v>44</v>
      </c>
      <c r="C32" s="61" t="s">
        <v>51</v>
      </c>
      <c r="D32" s="62"/>
      <c r="E32" s="63" t="s">
        <v>46</v>
      </c>
      <c r="F32" s="64">
        <v>1</v>
      </c>
      <c r="G32" s="65"/>
      <c r="H32" s="66"/>
      <c r="I32" s="69"/>
    </row>
    <row r="33" s="41" customFormat="1" ht="21" customHeight="1" spans="1:9">
      <c r="A33" s="59">
        <v>29</v>
      </c>
      <c r="B33" s="60" t="s">
        <v>44</v>
      </c>
      <c r="C33" s="61" t="s">
        <v>51</v>
      </c>
      <c r="D33" s="62"/>
      <c r="E33" s="63" t="s">
        <v>46</v>
      </c>
      <c r="F33" s="64">
        <v>1</v>
      </c>
      <c r="G33" s="65"/>
      <c r="H33" s="66"/>
      <c r="I33" s="69"/>
    </row>
    <row r="34" s="41" customFormat="1" ht="21" customHeight="1" spans="1:9">
      <c r="A34" s="59">
        <v>30</v>
      </c>
      <c r="B34" s="60" t="s">
        <v>44</v>
      </c>
      <c r="C34" s="61" t="s">
        <v>50</v>
      </c>
      <c r="D34" s="62"/>
      <c r="E34" s="63" t="s">
        <v>46</v>
      </c>
      <c r="F34" s="64">
        <v>1</v>
      </c>
      <c r="G34" s="65"/>
      <c r="H34" s="66"/>
      <c r="I34" s="69"/>
    </row>
    <row r="35" s="41" customFormat="1" ht="21" customHeight="1" spans="1:9">
      <c r="A35" s="59">
        <v>31</v>
      </c>
      <c r="B35" s="60" t="s">
        <v>44</v>
      </c>
      <c r="C35" s="61" t="s">
        <v>50</v>
      </c>
      <c r="D35" s="62"/>
      <c r="E35" s="63" t="s">
        <v>46</v>
      </c>
      <c r="F35" s="64">
        <v>1</v>
      </c>
      <c r="G35" s="65"/>
      <c r="H35" s="66"/>
      <c r="I35" s="69"/>
    </row>
    <row r="36" s="41" customFormat="1" ht="21" customHeight="1" spans="1:9">
      <c r="A36" s="59">
        <v>32</v>
      </c>
      <c r="B36" s="60" t="s">
        <v>56</v>
      </c>
      <c r="C36" s="61" t="s">
        <v>57</v>
      </c>
      <c r="D36" s="62"/>
      <c r="E36" s="63" t="s">
        <v>58</v>
      </c>
      <c r="F36" s="64">
        <v>1</v>
      </c>
      <c r="G36" s="65"/>
      <c r="H36" s="66"/>
      <c r="I36" s="69"/>
    </row>
    <row r="37" s="41" customFormat="1" ht="21" customHeight="1" spans="1:9">
      <c r="A37" s="59">
        <v>33</v>
      </c>
      <c r="B37" s="60" t="s">
        <v>56</v>
      </c>
      <c r="C37" s="61" t="s">
        <v>59</v>
      </c>
      <c r="D37" s="62"/>
      <c r="E37" s="63" t="s">
        <v>58</v>
      </c>
      <c r="F37" s="64">
        <v>1</v>
      </c>
      <c r="G37" s="65"/>
      <c r="H37" s="66"/>
      <c r="I37" s="69"/>
    </row>
    <row r="38" s="41" customFormat="1" ht="21" customHeight="1" spans="1:9">
      <c r="A38" s="59">
        <v>34</v>
      </c>
      <c r="B38" s="60" t="s">
        <v>56</v>
      </c>
      <c r="C38" s="61" t="s">
        <v>60</v>
      </c>
      <c r="D38" s="62"/>
      <c r="E38" s="63" t="s">
        <v>58</v>
      </c>
      <c r="F38" s="64">
        <v>1</v>
      </c>
      <c r="G38" s="65"/>
      <c r="H38" s="66"/>
      <c r="I38" s="69"/>
    </row>
    <row r="39" s="41" customFormat="1" ht="21" customHeight="1" spans="1:9">
      <c r="A39" s="59">
        <v>35</v>
      </c>
      <c r="B39" s="60" t="s">
        <v>56</v>
      </c>
      <c r="C39" s="61" t="s">
        <v>61</v>
      </c>
      <c r="D39" s="62"/>
      <c r="E39" s="63" t="s">
        <v>58</v>
      </c>
      <c r="F39" s="64">
        <v>1</v>
      </c>
      <c r="G39" s="65"/>
      <c r="H39" s="66"/>
      <c r="I39" s="69"/>
    </row>
    <row r="40" s="41" customFormat="1" ht="21" customHeight="1" spans="1:9">
      <c r="A40" s="59">
        <v>36</v>
      </c>
      <c r="B40" s="60" t="s">
        <v>56</v>
      </c>
      <c r="C40" s="61" t="s">
        <v>62</v>
      </c>
      <c r="D40" s="62"/>
      <c r="E40" s="63" t="s">
        <v>58</v>
      </c>
      <c r="F40" s="64">
        <v>1</v>
      </c>
      <c r="G40" s="65"/>
      <c r="H40" s="66"/>
      <c r="I40" s="69"/>
    </row>
    <row r="41" s="41" customFormat="1" ht="21" customHeight="1" spans="1:9">
      <c r="A41" s="59">
        <v>37</v>
      </c>
      <c r="B41" s="60" t="s">
        <v>56</v>
      </c>
      <c r="C41" s="61" t="s">
        <v>63</v>
      </c>
      <c r="D41" s="62"/>
      <c r="E41" s="63" t="s">
        <v>58</v>
      </c>
      <c r="F41" s="64">
        <v>1</v>
      </c>
      <c r="G41" s="65"/>
      <c r="H41" s="66"/>
      <c r="I41" s="69"/>
    </row>
    <row r="42" s="41" customFormat="1" ht="21" customHeight="1" spans="1:9">
      <c r="A42" s="59">
        <v>38</v>
      </c>
      <c r="B42" s="60" t="s">
        <v>56</v>
      </c>
      <c r="C42" s="61" t="s">
        <v>64</v>
      </c>
      <c r="D42" s="62"/>
      <c r="E42" s="63" t="s">
        <v>58</v>
      </c>
      <c r="F42" s="64">
        <v>1</v>
      </c>
      <c r="G42" s="65"/>
      <c r="H42" s="66"/>
      <c r="I42" s="69"/>
    </row>
    <row r="43" s="41" customFormat="1" ht="21" customHeight="1" spans="1:9">
      <c r="A43" s="59">
        <v>39</v>
      </c>
      <c r="B43" s="60" t="s">
        <v>56</v>
      </c>
      <c r="C43" s="61" t="s">
        <v>65</v>
      </c>
      <c r="D43" s="62"/>
      <c r="E43" s="63" t="s">
        <v>58</v>
      </c>
      <c r="F43" s="64">
        <v>1</v>
      </c>
      <c r="G43" s="65"/>
      <c r="H43" s="66"/>
      <c r="I43" s="69"/>
    </row>
    <row r="44" s="41" customFormat="1" ht="21" customHeight="1" spans="1:9">
      <c r="A44" s="59">
        <v>40</v>
      </c>
      <c r="B44" s="60" t="s">
        <v>66</v>
      </c>
      <c r="C44" s="61" t="s">
        <v>67</v>
      </c>
      <c r="D44" s="62"/>
      <c r="E44" s="63" t="s">
        <v>46</v>
      </c>
      <c r="F44" s="64">
        <v>1</v>
      </c>
      <c r="G44" s="65"/>
      <c r="H44" s="66"/>
      <c r="I44" s="69"/>
    </row>
    <row r="45" s="41" customFormat="1" ht="21" customHeight="1" spans="1:9">
      <c r="A45" s="59">
        <v>41</v>
      </c>
      <c r="B45" s="60" t="s">
        <v>66</v>
      </c>
      <c r="C45" s="61" t="s">
        <v>68</v>
      </c>
      <c r="D45" s="62"/>
      <c r="E45" s="63" t="s">
        <v>46</v>
      </c>
      <c r="F45" s="64">
        <v>1</v>
      </c>
      <c r="G45" s="65"/>
      <c r="H45" s="66"/>
      <c r="I45" s="69"/>
    </row>
    <row r="46" s="41" customFormat="1" ht="21" customHeight="1" spans="1:9">
      <c r="A46" s="59">
        <v>42</v>
      </c>
      <c r="B46" s="60" t="s">
        <v>69</v>
      </c>
      <c r="C46" s="61" t="s">
        <v>70</v>
      </c>
      <c r="D46" s="62"/>
      <c r="E46" s="63" t="s">
        <v>46</v>
      </c>
      <c r="F46" s="64">
        <v>1</v>
      </c>
      <c r="G46" s="65"/>
      <c r="H46" s="66"/>
      <c r="I46" s="69"/>
    </row>
    <row r="47" s="41" customFormat="1" ht="21" customHeight="1" spans="1:9">
      <c r="A47" s="59">
        <v>43</v>
      </c>
      <c r="B47" s="60" t="s">
        <v>71</v>
      </c>
      <c r="C47" s="61" t="s">
        <v>72</v>
      </c>
      <c r="D47" s="62"/>
      <c r="E47" s="63" t="s">
        <v>46</v>
      </c>
      <c r="F47" s="64">
        <v>1</v>
      </c>
      <c r="G47" s="65"/>
      <c r="H47" s="66"/>
      <c r="I47" s="69"/>
    </row>
    <row r="48" s="41" customFormat="1" ht="21" customHeight="1" spans="1:9">
      <c r="A48" s="59">
        <v>44</v>
      </c>
      <c r="B48" s="60" t="s">
        <v>71</v>
      </c>
      <c r="C48" s="61" t="s">
        <v>72</v>
      </c>
      <c r="D48" s="62"/>
      <c r="E48" s="63" t="s">
        <v>46</v>
      </c>
      <c r="F48" s="64">
        <v>1</v>
      </c>
      <c r="G48" s="65"/>
      <c r="H48" s="66"/>
      <c r="I48" s="69"/>
    </row>
    <row r="49" s="41" customFormat="1" ht="21" customHeight="1" spans="1:9">
      <c r="A49" s="59">
        <v>45</v>
      </c>
      <c r="B49" s="60" t="s">
        <v>71</v>
      </c>
      <c r="C49" s="61" t="s">
        <v>72</v>
      </c>
      <c r="D49" s="62"/>
      <c r="E49" s="63" t="s">
        <v>46</v>
      </c>
      <c r="F49" s="64">
        <v>1</v>
      </c>
      <c r="G49" s="65"/>
      <c r="H49" s="66"/>
      <c r="I49" s="69"/>
    </row>
    <row r="50" s="41" customFormat="1" ht="21" customHeight="1" spans="1:9">
      <c r="A50" s="59">
        <v>46</v>
      </c>
      <c r="B50" s="60" t="s">
        <v>66</v>
      </c>
      <c r="C50" s="61" t="s">
        <v>73</v>
      </c>
      <c r="D50" s="62"/>
      <c r="E50" s="63" t="s">
        <v>46</v>
      </c>
      <c r="F50" s="64">
        <v>1</v>
      </c>
      <c r="G50" s="65"/>
      <c r="H50" s="66"/>
      <c r="I50" s="69"/>
    </row>
    <row r="51" s="41" customFormat="1" ht="21" customHeight="1" spans="1:9">
      <c r="A51" s="59">
        <v>47</v>
      </c>
      <c r="B51" s="60" t="s">
        <v>66</v>
      </c>
      <c r="C51" s="61" t="s">
        <v>73</v>
      </c>
      <c r="D51" s="62"/>
      <c r="E51" s="63" t="s">
        <v>46</v>
      </c>
      <c r="F51" s="64">
        <v>1</v>
      </c>
      <c r="G51" s="65"/>
      <c r="H51" s="66"/>
      <c r="I51" s="69"/>
    </row>
    <row r="52" s="41" customFormat="1" ht="21" customHeight="1" spans="1:9">
      <c r="A52" s="59">
        <v>48</v>
      </c>
      <c r="B52" s="60" t="s">
        <v>74</v>
      </c>
      <c r="C52" s="61" t="s">
        <v>75</v>
      </c>
      <c r="D52" s="62"/>
      <c r="E52" s="63" t="s">
        <v>46</v>
      </c>
      <c r="F52" s="64">
        <v>1</v>
      </c>
      <c r="G52" s="65"/>
      <c r="H52" s="66"/>
      <c r="I52" s="69"/>
    </row>
    <row r="53" s="41" customFormat="1" ht="21" customHeight="1" spans="1:9">
      <c r="A53" s="59">
        <v>49</v>
      </c>
      <c r="B53" s="60" t="s">
        <v>74</v>
      </c>
      <c r="C53" s="61" t="s">
        <v>75</v>
      </c>
      <c r="D53" s="62"/>
      <c r="E53" s="63" t="s">
        <v>46</v>
      </c>
      <c r="F53" s="64">
        <v>1</v>
      </c>
      <c r="G53" s="65"/>
      <c r="H53" s="66"/>
      <c r="I53" s="69"/>
    </row>
    <row r="54" s="41" customFormat="1" ht="21" customHeight="1" spans="1:9">
      <c r="A54" s="59">
        <v>50</v>
      </c>
      <c r="B54" s="60" t="s">
        <v>66</v>
      </c>
      <c r="C54" s="61" t="s">
        <v>76</v>
      </c>
      <c r="D54" s="62"/>
      <c r="E54" s="63" t="s">
        <v>46</v>
      </c>
      <c r="F54" s="64">
        <v>1</v>
      </c>
      <c r="G54" s="65"/>
      <c r="H54" s="66"/>
      <c r="I54" s="69"/>
    </row>
    <row r="55" s="41" customFormat="1" ht="21" customHeight="1" spans="1:9">
      <c r="A55" s="59">
        <v>51</v>
      </c>
      <c r="B55" s="60" t="s">
        <v>77</v>
      </c>
      <c r="C55" s="61" t="s">
        <v>78</v>
      </c>
      <c r="D55" s="62"/>
      <c r="E55" s="63" t="s">
        <v>46</v>
      </c>
      <c r="F55" s="64">
        <v>1</v>
      </c>
      <c r="G55" s="65"/>
      <c r="H55" s="66"/>
      <c r="I55" s="69"/>
    </row>
    <row r="56" s="41" customFormat="1" ht="21" customHeight="1" spans="1:9">
      <c r="A56" s="59">
        <v>52</v>
      </c>
      <c r="B56" s="60" t="s">
        <v>66</v>
      </c>
      <c r="C56" s="61" t="s">
        <v>79</v>
      </c>
      <c r="D56" s="62"/>
      <c r="E56" s="63" t="s">
        <v>46</v>
      </c>
      <c r="F56" s="64">
        <v>1</v>
      </c>
      <c r="G56" s="65"/>
      <c r="H56" s="66"/>
      <c r="I56" s="69"/>
    </row>
    <row r="57" s="41" customFormat="1" ht="21" customHeight="1" spans="1:9">
      <c r="A57" s="59">
        <v>53</v>
      </c>
      <c r="B57" s="60" t="s">
        <v>66</v>
      </c>
      <c r="C57" s="61" t="s">
        <v>79</v>
      </c>
      <c r="D57" s="62"/>
      <c r="E57" s="63" t="s">
        <v>46</v>
      </c>
      <c r="F57" s="64">
        <v>1</v>
      </c>
      <c r="G57" s="65"/>
      <c r="H57" s="66"/>
      <c r="I57" s="69"/>
    </row>
    <row r="58" s="41" customFormat="1" ht="21" customHeight="1" spans="1:9">
      <c r="A58" s="59">
        <v>54</v>
      </c>
      <c r="B58" s="60" t="s">
        <v>71</v>
      </c>
      <c r="C58" s="61" t="s">
        <v>76</v>
      </c>
      <c r="D58" s="62"/>
      <c r="E58" s="63" t="s">
        <v>46</v>
      </c>
      <c r="F58" s="64">
        <v>1</v>
      </c>
      <c r="G58" s="65"/>
      <c r="H58" s="66"/>
      <c r="I58" s="69"/>
    </row>
    <row r="59" s="41" customFormat="1" ht="21" customHeight="1" spans="1:9">
      <c r="A59" s="59">
        <v>55</v>
      </c>
      <c r="B59" s="60" t="s">
        <v>66</v>
      </c>
      <c r="C59" s="61" t="s">
        <v>80</v>
      </c>
      <c r="D59" s="62"/>
      <c r="E59" s="63" t="s">
        <v>46</v>
      </c>
      <c r="F59" s="64">
        <v>1</v>
      </c>
      <c r="G59" s="65"/>
      <c r="H59" s="66"/>
      <c r="I59" s="69"/>
    </row>
    <row r="60" s="41" customFormat="1" ht="21" customHeight="1" spans="1:9">
      <c r="A60" s="59">
        <v>56</v>
      </c>
      <c r="B60" s="60" t="s">
        <v>66</v>
      </c>
      <c r="C60" s="61" t="s">
        <v>80</v>
      </c>
      <c r="D60" s="62"/>
      <c r="E60" s="63" t="s">
        <v>46</v>
      </c>
      <c r="F60" s="64">
        <v>1</v>
      </c>
      <c r="G60" s="65"/>
      <c r="H60" s="66"/>
      <c r="I60" s="69"/>
    </row>
    <row r="61" s="41" customFormat="1" ht="21" customHeight="1" spans="1:9">
      <c r="A61" s="59">
        <v>57</v>
      </c>
      <c r="B61" s="60" t="s">
        <v>66</v>
      </c>
      <c r="C61" s="61" t="s">
        <v>80</v>
      </c>
      <c r="D61" s="62"/>
      <c r="E61" s="63" t="s">
        <v>46</v>
      </c>
      <c r="F61" s="64">
        <v>1</v>
      </c>
      <c r="G61" s="65"/>
      <c r="H61" s="66"/>
      <c r="I61" s="69"/>
    </row>
    <row r="62" s="41" customFormat="1" ht="21" customHeight="1" spans="1:9">
      <c r="A62" s="59">
        <v>58</v>
      </c>
      <c r="B62" s="60" t="s">
        <v>66</v>
      </c>
      <c r="C62" s="61" t="s">
        <v>80</v>
      </c>
      <c r="D62" s="62"/>
      <c r="E62" s="63" t="s">
        <v>46</v>
      </c>
      <c r="F62" s="64">
        <v>1</v>
      </c>
      <c r="G62" s="65"/>
      <c r="H62" s="66"/>
      <c r="I62" s="69"/>
    </row>
    <row r="63" s="41" customFormat="1" ht="21" customHeight="1" spans="1:9">
      <c r="A63" s="59">
        <v>59</v>
      </c>
      <c r="B63" s="60" t="s">
        <v>66</v>
      </c>
      <c r="C63" s="61" t="s">
        <v>80</v>
      </c>
      <c r="D63" s="62"/>
      <c r="E63" s="63" t="s">
        <v>46</v>
      </c>
      <c r="F63" s="64">
        <v>1</v>
      </c>
      <c r="G63" s="65"/>
      <c r="H63" s="66"/>
      <c r="I63" s="69"/>
    </row>
    <row r="64" s="41" customFormat="1" ht="21" customHeight="1" spans="1:9">
      <c r="A64" s="59">
        <v>60</v>
      </c>
      <c r="B64" s="60" t="s">
        <v>66</v>
      </c>
      <c r="C64" s="61" t="s">
        <v>80</v>
      </c>
      <c r="D64" s="62"/>
      <c r="E64" s="63" t="s">
        <v>46</v>
      </c>
      <c r="F64" s="64">
        <v>1</v>
      </c>
      <c r="G64" s="65"/>
      <c r="H64" s="66"/>
      <c r="I64" s="69"/>
    </row>
    <row r="65" s="41" customFormat="1" ht="21" customHeight="1" spans="1:9">
      <c r="A65" s="59">
        <v>61</v>
      </c>
      <c r="B65" s="60" t="s">
        <v>66</v>
      </c>
      <c r="C65" s="61" t="s">
        <v>81</v>
      </c>
      <c r="D65" s="62"/>
      <c r="E65" s="63" t="s">
        <v>46</v>
      </c>
      <c r="F65" s="64">
        <v>1</v>
      </c>
      <c r="G65" s="65"/>
      <c r="H65" s="66"/>
      <c r="I65" s="69"/>
    </row>
    <row r="66" s="41" customFormat="1" ht="21" customHeight="1" spans="1:9">
      <c r="A66" s="59">
        <v>62</v>
      </c>
      <c r="B66" s="60" t="s">
        <v>69</v>
      </c>
      <c r="C66" s="61" t="s">
        <v>82</v>
      </c>
      <c r="D66" s="62"/>
      <c r="E66" s="63" t="s">
        <v>46</v>
      </c>
      <c r="F66" s="64">
        <v>1</v>
      </c>
      <c r="G66" s="65"/>
      <c r="H66" s="66"/>
      <c r="I66" s="69"/>
    </row>
    <row r="67" s="41" customFormat="1" ht="21" customHeight="1" spans="1:9">
      <c r="A67" s="59">
        <v>63</v>
      </c>
      <c r="B67" s="60" t="s">
        <v>66</v>
      </c>
      <c r="C67" s="61" t="s">
        <v>83</v>
      </c>
      <c r="D67" s="62"/>
      <c r="E67" s="63" t="s">
        <v>46</v>
      </c>
      <c r="F67" s="64">
        <v>1</v>
      </c>
      <c r="G67" s="65"/>
      <c r="H67" s="66"/>
      <c r="I67" s="69"/>
    </row>
    <row r="68" s="41" customFormat="1" ht="21" customHeight="1" spans="1:9">
      <c r="A68" s="59">
        <v>64</v>
      </c>
      <c r="B68" s="60" t="s">
        <v>84</v>
      </c>
      <c r="C68" s="61" t="s">
        <v>85</v>
      </c>
      <c r="D68" s="62"/>
      <c r="E68" s="63" t="s">
        <v>46</v>
      </c>
      <c r="F68" s="64">
        <v>1</v>
      </c>
      <c r="G68" s="65"/>
      <c r="H68" s="66"/>
      <c r="I68" s="69"/>
    </row>
    <row r="69" s="41" customFormat="1" ht="21" customHeight="1" spans="1:9">
      <c r="A69" s="59">
        <v>65</v>
      </c>
      <c r="B69" s="60" t="s">
        <v>66</v>
      </c>
      <c r="C69" s="61" t="s">
        <v>86</v>
      </c>
      <c r="D69" s="62"/>
      <c r="E69" s="63" t="s">
        <v>46</v>
      </c>
      <c r="F69" s="64">
        <v>1</v>
      </c>
      <c r="G69" s="65"/>
      <c r="H69" s="66"/>
      <c r="I69" s="69"/>
    </row>
    <row r="70" s="41" customFormat="1" ht="21" customHeight="1" spans="1:9">
      <c r="A70" s="59">
        <v>66</v>
      </c>
      <c r="B70" s="60" t="s">
        <v>66</v>
      </c>
      <c r="C70" s="61" t="s">
        <v>87</v>
      </c>
      <c r="D70" s="62"/>
      <c r="E70" s="63" t="s">
        <v>46</v>
      </c>
      <c r="F70" s="64">
        <v>1</v>
      </c>
      <c r="G70" s="65"/>
      <c r="H70" s="66"/>
      <c r="I70" s="69"/>
    </row>
    <row r="71" s="41" customFormat="1" ht="21" customHeight="1" spans="1:9">
      <c r="A71" s="59">
        <v>67</v>
      </c>
      <c r="B71" s="60" t="s">
        <v>66</v>
      </c>
      <c r="C71" s="61" t="s">
        <v>88</v>
      </c>
      <c r="D71" s="62"/>
      <c r="E71" s="63" t="s">
        <v>46</v>
      </c>
      <c r="F71" s="64">
        <v>1</v>
      </c>
      <c r="G71" s="65"/>
      <c r="H71" s="66"/>
      <c r="I71" s="69"/>
    </row>
    <row r="72" s="41" customFormat="1" ht="21" customHeight="1" spans="1:9">
      <c r="A72" s="59">
        <v>68</v>
      </c>
      <c r="B72" s="60" t="s">
        <v>77</v>
      </c>
      <c r="C72" s="61" t="s">
        <v>89</v>
      </c>
      <c r="D72" s="62"/>
      <c r="E72" s="63" t="s">
        <v>46</v>
      </c>
      <c r="F72" s="64">
        <v>1</v>
      </c>
      <c r="G72" s="65"/>
      <c r="H72" s="66"/>
      <c r="I72" s="69"/>
    </row>
    <row r="73" s="41" customFormat="1" ht="21" customHeight="1" spans="1:9">
      <c r="A73" s="59">
        <v>69</v>
      </c>
      <c r="B73" s="60" t="s">
        <v>66</v>
      </c>
      <c r="C73" s="61" t="s">
        <v>90</v>
      </c>
      <c r="D73" s="62"/>
      <c r="E73" s="63" t="s">
        <v>46</v>
      </c>
      <c r="F73" s="64">
        <v>1</v>
      </c>
      <c r="G73" s="65"/>
      <c r="H73" s="66"/>
      <c r="I73" s="69"/>
    </row>
    <row r="74" s="41" customFormat="1" ht="21" customHeight="1" spans="1:9">
      <c r="A74" s="59">
        <v>70</v>
      </c>
      <c r="B74" s="60" t="s">
        <v>69</v>
      </c>
      <c r="C74" s="61" t="s">
        <v>70</v>
      </c>
      <c r="D74" s="62"/>
      <c r="E74" s="63" t="s">
        <v>46</v>
      </c>
      <c r="F74" s="64">
        <v>1</v>
      </c>
      <c r="G74" s="65"/>
      <c r="H74" s="66"/>
      <c r="I74" s="69"/>
    </row>
    <row r="75" s="41" customFormat="1" ht="21" customHeight="1" spans="1:9">
      <c r="A75" s="59">
        <v>71</v>
      </c>
      <c r="B75" s="60" t="s">
        <v>91</v>
      </c>
      <c r="C75" s="61" t="s">
        <v>92</v>
      </c>
      <c r="D75" s="62"/>
      <c r="E75" s="63" t="s">
        <v>46</v>
      </c>
      <c r="F75" s="64">
        <v>1</v>
      </c>
      <c r="G75" s="65"/>
      <c r="H75" s="66"/>
      <c r="I75" s="69"/>
    </row>
    <row r="76" s="41" customFormat="1" ht="21" customHeight="1" spans="1:9">
      <c r="A76" s="59">
        <v>72</v>
      </c>
      <c r="B76" s="60" t="s">
        <v>66</v>
      </c>
      <c r="C76" s="61" t="s">
        <v>93</v>
      </c>
      <c r="D76" s="62"/>
      <c r="E76" s="63" t="s">
        <v>46</v>
      </c>
      <c r="F76" s="64">
        <v>1</v>
      </c>
      <c r="G76" s="65"/>
      <c r="H76" s="66"/>
      <c r="I76" s="69"/>
    </row>
    <row r="77" s="41" customFormat="1" ht="21" customHeight="1" spans="1:9">
      <c r="A77" s="59">
        <v>73</v>
      </c>
      <c r="B77" s="60" t="s">
        <v>94</v>
      </c>
      <c r="C77" s="61" t="s">
        <v>95</v>
      </c>
      <c r="D77" s="62"/>
      <c r="E77" s="63" t="s">
        <v>54</v>
      </c>
      <c r="F77" s="64">
        <v>1</v>
      </c>
      <c r="G77" s="65"/>
      <c r="H77" s="66"/>
      <c r="I77" s="69"/>
    </row>
    <row r="78" s="41" customFormat="1" ht="21" customHeight="1" spans="1:9">
      <c r="A78" s="59">
        <v>74</v>
      </c>
      <c r="B78" s="60" t="s">
        <v>66</v>
      </c>
      <c r="C78" s="61" t="s">
        <v>96</v>
      </c>
      <c r="D78" s="62"/>
      <c r="E78" s="63" t="s">
        <v>46</v>
      </c>
      <c r="F78" s="64">
        <v>1</v>
      </c>
      <c r="G78" s="65"/>
      <c r="H78" s="66"/>
      <c r="I78" s="69"/>
    </row>
    <row r="79" s="41" customFormat="1" ht="21" customHeight="1" spans="1:9">
      <c r="A79" s="59">
        <v>75</v>
      </c>
      <c r="B79" s="60" t="s">
        <v>69</v>
      </c>
      <c r="C79" s="61" t="s">
        <v>97</v>
      </c>
      <c r="D79" s="62"/>
      <c r="E79" s="63" t="s">
        <v>46</v>
      </c>
      <c r="F79" s="64">
        <v>1</v>
      </c>
      <c r="G79" s="65"/>
      <c r="H79" s="66"/>
      <c r="I79" s="69"/>
    </row>
    <row r="80" s="41" customFormat="1" ht="21" customHeight="1" spans="1:9">
      <c r="A80" s="59">
        <v>76</v>
      </c>
      <c r="B80" s="60" t="s">
        <v>69</v>
      </c>
      <c r="C80" s="61" t="s">
        <v>97</v>
      </c>
      <c r="D80" s="62"/>
      <c r="E80" s="63" t="s">
        <v>46</v>
      </c>
      <c r="F80" s="64">
        <v>1</v>
      </c>
      <c r="G80" s="65"/>
      <c r="H80" s="66"/>
      <c r="I80" s="69"/>
    </row>
    <row r="81" s="41" customFormat="1" ht="21" customHeight="1" spans="1:9">
      <c r="A81" s="59">
        <v>77</v>
      </c>
      <c r="B81" s="60" t="s">
        <v>66</v>
      </c>
      <c r="C81" s="61" t="s">
        <v>81</v>
      </c>
      <c r="D81" s="62"/>
      <c r="E81" s="63" t="s">
        <v>46</v>
      </c>
      <c r="F81" s="64">
        <v>1</v>
      </c>
      <c r="G81" s="65"/>
      <c r="H81" s="66"/>
      <c r="I81" s="69"/>
    </row>
    <row r="82" s="41" customFormat="1" ht="21" customHeight="1" spans="1:9">
      <c r="A82" s="59">
        <v>78</v>
      </c>
      <c r="B82" s="60" t="s">
        <v>69</v>
      </c>
      <c r="C82" s="61" t="s">
        <v>98</v>
      </c>
      <c r="D82" s="62"/>
      <c r="E82" s="63" t="s">
        <v>46</v>
      </c>
      <c r="F82" s="64">
        <v>1</v>
      </c>
      <c r="G82" s="65"/>
      <c r="H82" s="66"/>
      <c r="I82" s="69"/>
    </row>
    <row r="83" s="41" customFormat="1" ht="21" customHeight="1" spans="1:9">
      <c r="A83" s="59">
        <v>79</v>
      </c>
      <c r="B83" s="60" t="s">
        <v>69</v>
      </c>
      <c r="C83" s="61" t="s">
        <v>98</v>
      </c>
      <c r="D83" s="62"/>
      <c r="E83" s="63" t="s">
        <v>46</v>
      </c>
      <c r="F83" s="64">
        <v>1</v>
      </c>
      <c r="G83" s="65"/>
      <c r="H83" s="66"/>
      <c r="I83" s="69"/>
    </row>
    <row r="84" s="41" customFormat="1" ht="21" customHeight="1" spans="1:9">
      <c r="A84" s="59">
        <v>80</v>
      </c>
      <c r="B84" s="60" t="s">
        <v>66</v>
      </c>
      <c r="C84" s="61" t="s">
        <v>67</v>
      </c>
      <c r="D84" s="62"/>
      <c r="E84" s="63" t="s">
        <v>46</v>
      </c>
      <c r="F84" s="64">
        <v>1</v>
      </c>
      <c r="G84" s="65"/>
      <c r="H84" s="66"/>
      <c r="I84" s="69"/>
    </row>
    <row r="85" s="41" customFormat="1" ht="21" customHeight="1" spans="1:9">
      <c r="A85" s="59">
        <v>81</v>
      </c>
      <c r="B85" s="60" t="s">
        <v>71</v>
      </c>
      <c r="C85" s="61" t="s">
        <v>76</v>
      </c>
      <c r="D85" s="62"/>
      <c r="E85" s="63" t="s">
        <v>46</v>
      </c>
      <c r="F85" s="64">
        <v>1</v>
      </c>
      <c r="G85" s="65"/>
      <c r="H85" s="66"/>
      <c r="I85" s="69"/>
    </row>
    <row r="86" s="41" customFormat="1" ht="21" customHeight="1" spans="1:9">
      <c r="A86" s="59">
        <v>82</v>
      </c>
      <c r="B86" s="60" t="s">
        <v>66</v>
      </c>
      <c r="C86" s="61" t="s">
        <v>99</v>
      </c>
      <c r="D86" s="62"/>
      <c r="E86" s="63" t="s">
        <v>46</v>
      </c>
      <c r="F86" s="64">
        <v>1</v>
      </c>
      <c r="G86" s="65"/>
      <c r="H86" s="66"/>
      <c r="I86" s="69"/>
    </row>
    <row r="87" s="41" customFormat="1" ht="13.2" spans="1:9">
      <c r="A87" s="59"/>
      <c r="B87" s="63"/>
      <c r="C87" s="63"/>
      <c r="D87" s="70"/>
      <c r="E87" s="71"/>
      <c r="F87" s="72">
        <f>SUM(F5:F86)</f>
        <v>82</v>
      </c>
      <c r="G87" s="65"/>
      <c r="H87" s="65"/>
      <c r="I87" s="70"/>
    </row>
    <row r="88" s="41" customFormat="1" ht="13.2" spans="1:9">
      <c r="A88" s="73" t="s">
        <v>35</v>
      </c>
      <c r="B88" s="74" t="s">
        <v>36</v>
      </c>
      <c r="C88" s="74" t="s">
        <v>37</v>
      </c>
      <c r="D88" s="74" t="s">
        <v>38</v>
      </c>
      <c r="E88" s="74" t="s">
        <v>39</v>
      </c>
      <c r="F88" s="74" t="s">
        <v>40</v>
      </c>
      <c r="G88" s="75" t="s">
        <v>41</v>
      </c>
      <c r="H88" s="75" t="s">
        <v>42</v>
      </c>
      <c r="I88" s="74" t="s">
        <v>43</v>
      </c>
    </row>
    <row r="89" ht="15.6" spans="1:9">
      <c r="A89" s="76"/>
      <c r="B89" s="76"/>
      <c r="C89" s="76"/>
      <c r="D89" s="77"/>
      <c r="E89" s="76"/>
      <c r="F89" s="76"/>
      <c r="G89" s="78"/>
      <c r="H89" s="78"/>
      <c r="I89" s="76"/>
    </row>
    <row r="90" ht="21" customHeight="1" spans="1:9">
      <c r="A90" s="70">
        <v>1</v>
      </c>
      <c r="B90" s="79" t="s">
        <v>100</v>
      </c>
      <c r="C90" s="61" t="s">
        <v>100</v>
      </c>
      <c r="D90" s="62"/>
      <c r="E90" s="63" t="s">
        <v>46</v>
      </c>
      <c r="F90" s="80">
        <v>30</v>
      </c>
      <c r="G90" s="81"/>
      <c r="H90" s="66"/>
      <c r="I90" s="69" t="s">
        <v>101</v>
      </c>
    </row>
    <row r="91" customHeight="1" spans="1:9">
      <c r="A91" s="70">
        <v>2</v>
      </c>
      <c r="B91" s="79" t="s">
        <v>102</v>
      </c>
      <c r="C91" s="61" t="s">
        <v>102</v>
      </c>
      <c r="D91" s="62"/>
      <c r="E91" s="63" t="s">
        <v>46</v>
      </c>
      <c r="F91" s="80">
        <v>222</v>
      </c>
      <c r="G91" s="81"/>
      <c r="H91" s="66"/>
      <c r="I91" s="69" t="s">
        <v>101</v>
      </c>
    </row>
    <row r="92" customHeight="1" spans="1:9">
      <c r="A92" s="70">
        <v>3</v>
      </c>
      <c r="B92" s="79" t="s">
        <v>103</v>
      </c>
      <c r="C92" s="61" t="s">
        <v>103</v>
      </c>
      <c r="D92" s="62"/>
      <c r="E92" s="63" t="s">
        <v>46</v>
      </c>
      <c r="F92" s="80">
        <v>26</v>
      </c>
      <c r="G92" s="81"/>
      <c r="H92" s="66"/>
      <c r="I92" s="69" t="s">
        <v>101</v>
      </c>
    </row>
    <row r="93" customHeight="1" spans="1:9">
      <c r="A93" s="70">
        <v>4</v>
      </c>
      <c r="B93" s="79" t="s">
        <v>104</v>
      </c>
      <c r="C93" s="61" t="s">
        <v>104</v>
      </c>
      <c r="D93" s="62"/>
      <c r="E93" s="63" t="s">
        <v>46</v>
      </c>
      <c r="F93" s="80">
        <v>11</v>
      </c>
      <c r="G93" s="81"/>
      <c r="H93" s="66"/>
      <c r="I93" s="69" t="s">
        <v>101</v>
      </c>
    </row>
    <row r="94" customHeight="1" spans="1:9">
      <c r="A94" s="70">
        <v>5</v>
      </c>
      <c r="B94" s="79" t="s">
        <v>105</v>
      </c>
      <c r="C94" s="61" t="s">
        <v>105</v>
      </c>
      <c r="D94" s="62"/>
      <c r="E94" s="63" t="s">
        <v>46</v>
      </c>
      <c r="F94" s="80">
        <v>4</v>
      </c>
      <c r="G94" s="81"/>
      <c r="H94" s="66"/>
      <c r="I94" s="69" t="s">
        <v>101</v>
      </c>
    </row>
    <row r="95" customHeight="1" spans="1:9">
      <c r="A95" s="70">
        <v>6</v>
      </c>
      <c r="B95" s="79" t="s">
        <v>106</v>
      </c>
      <c r="C95" s="61" t="s">
        <v>106</v>
      </c>
      <c r="D95" s="62"/>
      <c r="E95" s="63" t="s">
        <v>46</v>
      </c>
      <c r="F95" s="80">
        <v>9</v>
      </c>
      <c r="G95" s="81"/>
      <c r="H95" s="66"/>
      <c r="I95" s="69" t="s">
        <v>101</v>
      </c>
    </row>
    <row r="96" customHeight="1" spans="1:9">
      <c r="A96" s="70">
        <v>7</v>
      </c>
      <c r="B96" s="79" t="s">
        <v>107</v>
      </c>
      <c r="C96" s="61" t="s">
        <v>107</v>
      </c>
      <c r="D96" s="62"/>
      <c r="E96" s="63" t="s">
        <v>46</v>
      </c>
      <c r="F96" s="80">
        <v>1</v>
      </c>
      <c r="G96" s="81"/>
      <c r="H96" s="66"/>
      <c r="I96" s="69" t="s">
        <v>101</v>
      </c>
    </row>
    <row r="97" customHeight="1" spans="1:9">
      <c r="A97" s="70">
        <v>8</v>
      </c>
      <c r="B97" s="79" t="s">
        <v>108</v>
      </c>
      <c r="C97" s="61" t="s">
        <v>108</v>
      </c>
      <c r="D97" s="62"/>
      <c r="E97" s="63" t="s">
        <v>46</v>
      </c>
      <c r="F97" s="80">
        <v>2</v>
      </c>
      <c r="G97" s="81"/>
      <c r="H97" s="66"/>
      <c r="I97" s="69" t="s">
        <v>101</v>
      </c>
    </row>
    <row r="98" customHeight="1" spans="1:9">
      <c r="A98" s="70">
        <v>9</v>
      </c>
      <c r="B98" s="79" t="s">
        <v>109</v>
      </c>
      <c r="C98" s="61" t="s">
        <v>109</v>
      </c>
      <c r="D98" s="62"/>
      <c r="E98" s="63" t="s">
        <v>46</v>
      </c>
      <c r="F98" s="80">
        <v>3</v>
      </c>
      <c r="G98" s="81"/>
      <c r="H98" s="66"/>
      <c r="I98" s="69" t="s">
        <v>101</v>
      </c>
    </row>
    <row r="99" customHeight="1" spans="1:9">
      <c r="A99" s="70">
        <v>10</v>
      </c>
      <c r="B99" s="79" t="s">
        <v>110</v>
      </c>
      <c r="C99" s="61" t="s">
        <v>110</v>
      </c>
      <c r="D99" s="62"/>
      <c r="E99" s="63" t="s">
        <v>46</v>
      </c>
      <c r="F99" s="80">
        <v>92</v>
      </c>
      <c r="G99" s="81"/>
      <c r="H99" s="66"/>
      <c r="I99" s="69" t="s">
        <v>101</v>
      </c>
    </row>
    <row r="100" customHeight="1" spans="1:9">
      <c r="A100" s="70">
        <v>11</v>
      </c>
      <c r="B100" s="79" t="s">
        <v>111</v>
      </c>
      <c r="C100" s="61" t="s">
        <v>111</v>
      </c>
      <c r="D100" s="62"/>
      <c r="E100" s="63" t="s">
        <v>46</v>
      </c>
      <c r="F100" s="80">
        <v>8</v>
      </c>
      <c r="G100" s="81"/>
      <c r="H100" s="66"/>
      <c r="I100" s="69" t="s">
        <v>101</v>
      </c>
    </row>
    <row r="101" customHeight="1" spans="1:9">
      <c r="A101" s="70">
        <v>12</v>
      </c>
      <c r="B101" s="79" t="s">
        <v>112</v>
      </c>
      <c r="C101" s="61" t="s">
        <v>112</v>
      </c>
      <c r="D101" s="62"/>
      <c r="E101" s="63" t="s">
        <v>46</v>
      </c>
      <c r="F101" s="80">
        <v>4</v>
      </c>
      <c r="G101" s="81"/>
      <c r="H101" s="66"/>
      <c r="I101" s="69" t="s">
        <v>101</v>
      </c>
    </row>
    <row r="102" customHeight="1" spans="1:9">
      <c r="A102" s="70">
        <v>13</v>
      </c>
      <c r="B102" s="79" t="s">
        <v>113</v>
      </c>
      <c r="C102" s="61" t="s">
        <v>113</v>
      </c>
      <c r="D102" s="62"/>
      <c r="E102" s="63" t="s">
        <v>46</v>
      </c>
      <c r="F102" s="80">
        <v>10</v>
      </c>
      <c r="G102" s="81"/>
      <c r="H102" s="66"/>
      <c r="I102" s="69" t="s">
        <v>101</v>
      </c>
    </row>
    <row r="103" customHeight="1" spans="1:9">
      <c r="A103" s="70">
        <v>14</v>
      </c>
      <c r="B103" s="79" t="s">
        <v>114</v>
      </c>
      <c r="C103" s="61" t="s">
        <v>114</v>
      </c>
      <c r="D103" s="62"/>
      <c r="E103" s="63" t="s">
        <v>46</v>
      </c>
      <c r="F103" s="80">
        <v>1</v>
      </c>
      <c r="G103" s="81"/>
      <c r="H103" s="66"/>
      <c r="I103" s="69" t="s">
        <v>101</v>
      </c>
    </row>
    <row r="104" customHeight="1" spans="1:9">
      <c r="A104" s="70">
        <v>15</v>
      </c>
      <c r="B104" s="79" t="s">
        <v>115</v>
      </c>
      <c r="C104" s="61" t="s">
        <v>115</v>
      </c>
      <c r="D104" s="62"/>
      <c r="E104" s="63" t="s">
        <v>46</v>
      </c>
      <c r="F104" s="80">
        <v>12</v>
      </c>
      <c r="G104" s="81"/>
      <c r="H104" s="66"/>
      <c r="I104" s="69" t="s">
        <v>101</v>
      </c>
    </row>
    <row r="105" customHeight="1" spans="1:9">
      <c r="A105" s="70">
        <v>16</v>
      </c>
      <c r="B105" s="79" t="s">
        <v>116</v>
      </c>
      <c r="C105" s="61" t="s">
        <v>116</v>
      </c>
      <c r="D105" s="62"/>
      <c r="E105" s="63" t="s">
        <v>46</v>
      </c>
      <c r="F105" s="80">
        <v>19</v>
      </c>
      <c r="G105" s="81"/>
      <c r="H105" s="66"/>
      <c r="I105" s="69" t="s">
        <v>101</v>
      </c>
    </row>
    <row r="106" customHeight="1" spans="1:9">
      <c r="A106" s="70">
        <v>17</v>
      </c>
      <c r="B106" s="79" t="s">
        <v>117</v>
      </c>
      <c r="C106" s="61" t="s">
        <v>117</v>
      </c>
      <c r="D106" s="62"/>
      <c r="E106" s="63" t="s">
        <v>46</v>
      </c>
      <c r="F106" s="80">
        <v>122</v>
      </c>
      <c r="G106" s="81"/>
      <c r="H106" s="66"/>
      <c r="I106" s="69" t="s">
        <v>101</v>
      </c>
    </row>
    <row r="107" customHeight="1" spans="1:9">
      <c r="A107" s="70">
        <v>18</v>
      </c>
      <c r="B107" s="79" t="s">
        <v>118</v>
      </c>
      <c r="C107" s="61" t="s">
        <v>118</v>
      </c>
      <c r="D107" s="62"/>
      <c r="E107" s="63" t="s">
        <v>46</v>
      </c>
      <c r="F107" s="80">
        <v>7</v>
      </c>
      <c r="G107" s="81"/>
      <c r="H107" s="66"/>
      <c r="I107" s="69" t="s">
        <v>101</v>
      </c>
    </row>
    <row r="108" customHeight="1" spans="1:9">
      <c r="A108" s="70">
        <v>19</v>
      </c>
      <c r="B108" s="79" t="s">
        <v>119</v>
      </c>
      <c r="C108" s="61" t="s">
        <v>119</v>
      </c>
      <c r="D108" s="62"/>
      <c r="E108" s="63" t="s">
        <v>46</v>
      </c>
      <c r="F108" s="80">
        <v>432</v>
      </c>
      <c r="G108" s="81"/>
      <c r="H108" s="66"/>
      <c r="I108" s="69" t="s">
        <v>101</v>
      </c>
    </row>
    <row r="109" customHeight="1" spans="1:9">
      <c r="A109" s="70">
        <v>20</v>
      </c>
      <c r="B109" s="79" t="s">
        <v>120</v>
      </c>
      <c r="C109" s="61" t="s">
        <v>120</v>
      </c>
      <c r="D109" s="62"/>
      <c r="E109" s="63" t="s">
        <v>46</v>
      </c>
      <c r="F109" s="80">
        <v>17</v>
      </c>
      <c r="G109" s="81"/>
      <c r="H109" s="66"/>
      <c r="I109" s="69" t="s">
        <v>101</v>
      </c>
    </row>
    <row r="110" customHeight="1" spans="1:9">
      <c r="A110" s="70">
        <v>21</v>
      </c>
      <c r="B110" s="79" t="s">
        <v>121</v>
      </c>
      <c r="C110" s="61" t="s">
        <v>121</v>
      </c>
      <c r="D110" s="62"/>
      <c r="E110" s="63" t="s">
        <v>46</v>
      </c>
      <c r="F110" s="80">
        <v>44</v>
      </c>
      <c r="G110" s="81"/>
      <c r="H110" s="66"/>
      <c r="I110" s="69" t="s">
        <v>101</v>
      </c>
    </row>
    <row r="111" customHeight="1" spans="1:9">
      <c r="A111" s="70">
        <v>22</v>
      </c>
      <c r="B111" s="79" t="s">
        <v>122</v>
      </c>
      <c r="C111" s="61" t="s">
        <v>122</v>
      </c>
      <c r="D111" s="62"/>
      <c r="E111" s="63" t="s">
        <v>46</v>
      </c>
      <c r="F111" s="80">
        <v>55</v>
      </c>
      <c r="G111" s="81"/>
      <c r="H111" s="66"/>
      <c r="I111" s="69" t="s">
        <v>101</v>
      </c>
    </row>
    <row r="112" customHeight="1" spans="1:9">
      <c r="A112" s="70">
        <v>23</v>
      </c>
      <c r="B112" s="79" t="s">
        <v>123</v>
      </c>
      <c r="C112" s="61" t="s">
        <v>123</v>
      </c>
      <c r="D112" s="62"/>
      <c r="E112" s="63" t="s">
        <v>46</v>
      </c>
      <c r="F112" s="80">
        <v>1</v>
      </c>
      <c r="G112" s="81"/>
      <c r="H112" s="66"/>
      <c r="I112" s="69" t="s">
        <v>101</v>
      </c>
    </row>
    <row r="113" customHeight="1" spans="1:9">
      <c r="A113" s="70">
        <v>24</v>
      </c>
      <c r="B113" s="79" t="s">
        <v>124</v>
      </c>
      <c r="C113" s="61" t="s">
        <v>124</v>
      </c>
      <c r="D113" s="62"/>
      <c r="E113" s="63" t="s">
        <v>46</v>
      </c>
      <c r="F113" s="80">
        <v>1</v>
      </c>
      <c r="G113" s="81"/>
      <c r="H113" s="66"/>
      <c r="I113" s="69" t="s">
        <v>101</v>
      </c>
    </row>
    <row r="114" customHeight="1" spans="1:9">
      <c r="A114" s="70">
        <v>25</v>
      </c>
      <c r="B114" s="79" t="s">
        <v>125</v>
      </c>
      <c r="C114" s="61" t="s">
        <v>125</v>
      </c>
      <c r="D114" s="62"/>
      <c r="E114" s="63" t="s">
        <v>46</v>
      </c>
      <c r="F114" s="80">
        <v>2</v>
      </c>
      <c r="G114" s="81"/>
      <c r="H114" s="66"/>
      <c r="I114" s="69" t="s">
        <v>101</v>
      </c>
    </row>
    <row r="115" customHeight="1" spans="1:9">
      <c r="A115" s="70">
        <v>26</v>
      </c>
      <c r="B115" s="79" t="s">
        <v>126</v>
      </c>
      <c r="C115" s="61" t="s">
        <v>126</v>
      </c>
      <c r="D115" s="62"/>
      <c r="E115" s="63" t="s">
        <v>46</v>
      </c>
      <c r="F115" s="80">
        <v>1</v>
      </c>
      <c r="G115" s="81"/>
      <c r="H115" s="66"/>
      <c r="I115" s="69" t="s">
        <v>101</v>
      </c>
    </row>
    <row r="116" customHeight="1" spans="1:9">
      <c r="A116" s="70">
        <v>27</v>
      </c>
      <c r="B116" s="79" t="s">
        <v>127</v>
      </c>
      <c r="C116" s="61" t="s">
        <v>127</v>
      </c>
      <c r="D116" s="62"/>
      <c r="E116" s="63" t="s">
        <v>46</v>
      </c>
      <c r="F116" s="80">
        <v>1</v>
      </c>
      <c r="G116" s="81"/>
      <c r="H116" s="66"/>
      <c r="I116" s="69" t="s">
        <v>101</v>
      </c>
    </row>
    <row r="117" customHeight="1" spans="1:9">
      <c r="A117" s="70">
        <v>28</v>
      </c>
      <c r="B117" s="79" t="s">
        <v>128</v>
      </c>
      <c r="C117" s="61" t="s">
        <v>128</v>
      </c>
      <c r="D117" s="62"/>
      <c r="E117" s="63" t="s">
        <v>46</v>
      </c>
      <c r="F117" s="80">
        <v>1</v>
      </c>
      <c r="G117" s="81"/>
      <c r="H117" s="66"/>
      <c r="I117" s="69" t="s">
        <v>101</v>
      </c>
    </row>
    <row r="118" customHeight="1" spans="1:9">
      <c r="A118" s="70">
        <v>29</v>
      </c>
      <c r="B118" s="79" t="s">
        <v>129</v>
      </c>
      <c r="C118" s="61" t="s">
        <v>129</v>
      </c>
      <c r="D118" s="62"/>
      <c r="E118" s="63" t="s">
        <v>46</v>
      </c>
      <c r="F118" s="80">
        <v>5</v>
      </c>
      <c r="G118" s="81"/>
      <c r="H118" s="66"/>
      <c r="I118" s="69" t="s">
        <v>101</v>
      </c>
    </row>
    <row r="119" customHeight="1" spans="1:9">
      <c r="A119" s="70">
        <v>30</v>
      </c>
      <c r="B119" s="79" t="s">
        <v>130</v>
      </c>
      <c r="C119" s="61" t="s">
        <v>130</v>
      </c>
      <c r="D119" s="62"/>
      <c r="E119" s="63" t="s">
        <v>46</v>
      </c>
      <c r="F119" s="80">
        <v>1</v>
      </c>
      <c r="G119" s="81"/>
      <c r="H119" s="66"/>
      <c r="I119" s="69" t="s">
        <v>101</v>
      </c>
    </row>
    <row r="120" customHeight="1" spans="1:9">
      <c r="A120" s="70">
        <v>31</v>
      </c>
      <c r="B120" s="79" t="s">
        <v>131</v>
      </c>
      <c r="C120" s="61" t="s">
        <v>131</v>
      </c>
      <c r="D120" s="62"/>
      <c r="E120" s="63" t="s">
        <v>46</v>
      </c>
      <c r="F120" s="80">
        <v>1</v>
      </c>
      <c r="G120" s="81"/>
      <c r="H120" s="66"/>
      <c r="I120" s="69" t="s">
        <v>101</v>
      </c>
    </row>
    <row r="121" customHeight="1" spans="1:9">
      <c r="A121" s="70">
        <v>32</v>
      </c>
      <c r="B121" s="79" t="s">
        <v>132</v>
      </c>
      <c r="C121" s="61" t="s">
        <v>132</v>
      </c>
      <c r="D121" s="62"/>
      <c r="E121" s="63" t="s">
        <v>46</v>
      </c>
      <c r="F121" s="80">
        <v>1</v>
      </c>
      <c r="G121" s="81"/>
      <c r="H121" s="66"/>
      <c r="I121" s="69" t="s">
        <v>101</v>
      </c>
    </row>
    <row r="122" customHeight="1" spans="1:9">
      <c r="A122" s="70">
        <v>33</v>
      </c>
      <c r="B122" s="79" t="s">
        <v>133</v>
      </c>
      <c r="C122" s="61" t="s">
        <v>133</v>
      </c>
      <c r="D122" s="62"/>
      <c r="E122" s="63" t="s">
        <v>46</v>
      </c>
      <c r="F122" s="80">
        <v>3</v>
      </c>
      <c r="G122" s="81"/>
      <c r="H122" s="66"/>
      <c r="I122" s="69" t="s">
        <v>101</v>
      </c>
    </row>
    <row r="123" customHeight="1" spans="1:9">
      <c r="A123" s="70">
        <v>34</v>
      </c>
      <c r="B123" s="79" t="s">
        <v>134</v>
      </c>
      <c r="C123" s="61" t="s">
        <v>134</v>
      </c>
      <c r="D123" s="62"/>
      <c r="E123" s="63" t="s">
        <v>46</v>
      </c>
      <c r="F123" s="80">
        <v>14</v>
      </c>
      <c r="G123" s="81"/>
      <c r="H123" s="66"/>
      <c r="I123" s="69" t="s">
        <v>101</v>
      </c>
    </row>
    <row r="124" customHeight="1" spans="1:9">
      <c r="A124" s="70">
        <v>35</v>
      </c>
      <c r="B124" s="79" t="s">
        <v>135</v>
      </c>
      <c r="C124" s="61" t="s">
        <v>135</v>
      </c>
      <c r="D124" s="62"/>
      <c r="E124" s="63" t="s">
        <v>46</v>
      </c>
      <c r="F124" s="80">
        <v>5</v>
      </c>
      <c r="G124" s="81"/>
      <c r="H124" s="66"/>
      <c r="I124" s="69" t="s">
        <v>101</v>
      </c>
    </row>
    <row r="125" customHeight="1" spans="1:9">
      <c r="A125" s="70">
        <v>36</v>
      </c>
      <c r="B125" s="79" t="s">
        <v>136</v>
      </c>
      <c r="C125" s="61" t="s">
        <v>136</v>
      </c>
      <c r="D125" s="62"/>
      <c r="E125" s="63" t="s">
        <v>46</v>
      </c>
      <c r="F125" s="80">
        <v>14</v>
      </c>
      <c r="G125" s="81"/>
      <c r="H125" s="66"/>
      <c r="I125" s="69" t="s">
        <v>101</v>
      </c>
    </row>
    <row r="126" customHeight="1" spans="1:9">
      <c r="A126" s="70">
        <v>37</v>
      </c>
      <c r="B126" s="79" t="s">
        <v>137</v>
      </c>
      <c r="C126" s="61" t="s">
        <v>137</v>
      </c>
      <c r="D126" s="62"/>
      <c r="E126" s="63" t="s">
        <v>46</v>
      </c>
      <c r="F126" s="80">
        <v>13</v>
      </c>
      <c r="G126" s="81"/>
      <c r="H126" s="66"/>
      <c r="I126" s="69" t="s">
        <v>101</v>
      </c>
    </row>
    <row r="127" customHeight="1" spans="1:9">
      <c r="A127" s="70">
        <v>38</v>
      </c>
      <c r="B127" s="79" t="s">
        <v>138</v>
      </c>
      <c r="C127" s="61" t="s">
        <v>138</v>
      </c>
      <c r="D127" s="62"/>
      <c r="E127" s="63" t="s">
        <v>46</v>
      </c>
      <c r="F127" s="80">
        <v>8</v>
      </c>
      <c r="G127" s="81"/>
      <c r="H127" s="66"/>
      <c r="I127" s="69" t="s">
        <v>101</v>
      </c>
    </row>
    <row r="128" customHeight="1" spans="1:9">
      <c r="A128" s="70">
        <v>39</v>
      </c>
      <c r="B128" s="79" t="s">
        <v>139</v>
      </c>
      <c r="C128" s="61" t="s">
        <v>139</v>
      </c>
      <c r="D128" s="62"/>
      <c r="E128" s="63" t="s">
        <v>46</v>
      </c>
      <c r="F128" s="80">
        <v>260</v>
      </c>
      <c r="G128" s="81"/>
      <c r="H128" s="66"/>
      <c r="I128" s="69" t="s">
        <v>101</v>
      </c>
    </row>
    <row r="129" customHeight="1" spans="1:9">
      <c r="A129" s="70">
        <v>40</v>
      </c>
      <c r="B129" s="79" t="s">
        <v>140</v>
      </c>
      <c r="C129" s="61" t="s">
        <v>140</v>
      </c>
      <c r="D129" s="62"/>
      <c r="E129" s="63" t="s">
        <v>46</v>
      </c>
      <c r="F129" s="80">
        <v>5</v>
      </c>
      <c r="G129" s="81"/>
      <c r="H129" s="66"/>
      <c r="I129" s="69" t="s">
        <v>101</v>
      </c>
    </row>
    <row r="130" customHeight="1" spans="1:9">
      <c r="A130" s="70">
        <v>41</v>
      </c>
      <c r="B130" s="79" t="s">
        <v>141</v>
      </c>
      <c r="C130" s="61" t="s">
        <v>141</v>
      </c>
      <c r="D130" s="62"/>
      <c r="E130" s="63" t="s">
        <v>46</v>
      </c>
      <c r="F130" s="80">
        <v>1</v>
      </c>
      <c r="G130" s="81"/>
      <c r="H130" s="66"/>
      <c r="I130" s="69" t="s">
        <v>101</v>
      </c>
    </row>
    <row r="131" customHeight="1" spans="1:9">
      <c r="A131" s="70">
        <v>42</v>
      </c>
      <c r="B131" s="79" t="s">
        <v>142</v>
      </c>
      <c r="C131" s="61" t="s">
        <v>142</v>
      </c>
      <c r="D131" s="62"/>
      <c r="E131" s="63" t="s">
        <v>46</v>
      </c>
      <c r="F131" s="80">
        <v>11</v>
      </c>
      <c r="G131" s="81"/>
      <c r="H131" s="66"/>
      <c r="I131" s="69" t="s">
        <v>101</v>
      </c>
    </row>
    <row r="132" customHeight="1" spans="1:9">
      <c r="A132" s="70">
        <v>43</v>
      </c>
      <c r="B132" s="79" t="s">
        <v>143</v>
      </c>
      <c r="C132" s="61" t="s">
        <v>143</v>
      </c>
      <c r="D132" s="62"/>
      <c r="E132" s="63" t="s">
        <v>46</v>
      </c>
      <c r="F132" s="80">
        <v>33</v>
      </c>
      <c r="G132" s="81"/>
      <c r="H132" s="66"/>
      <c r="I132" s="69" t="s">
        <v>101</v>
      </c>
    </row>
    <row r="133" customHeight="1" spans="1:9">
      <c r="A133" s="70">
        <v>44</v>
      </c>
      <c r="B133" s="79" t="s">
        <v>144</v>
      </c>
      <c r="C133" s="61" t="s">
        <v>144</v>
      </c>
      <c r="D133" s="62"/>
      <c r="E133" s="63" t="s">
        <v>46</v>
      </c>
      <c r="F133" s="80">
        <v>1</v>
      </c>
      <c r="G133" s="81"/>
      <c r="H133" s="66"/>
      <c r="I133" s="69" t="s">
        <v>101</v>
      </c>
    </row>
    <row r="134" customHeight="1" spans="1:9">
      <c r="A134" s="70">
        <v>45</v>
      </c>
      <c r="B134" s="79" t="s">
        <v>145</v>
      </c>
      <c r="C134" s="61" t="s">
        <v>145</v>
      </c>
      <c r="D134" s="62"/>
      <c r="E134" s="63" t="s">
        <v>46</v>
      </c>
      <c r="F134" s="80">
        <v>2</v>
      </c>
      <c r="G134" s="81"/>
      <c r="H134" s="66"/>
      <c r="I134" s="69" t="s">
        <v>101</v>
      </c>
    </row>
    <row r="135" customHeight="1" spans="1:9">
      <c r="A135" s="70">
        <v>46</v>
      </c>
      <c r="B135" s="79" t="s">
        <v>146</v>
      </c>
      <c r="C135" s="61" t="s">
        <v>146</v>
      </c>
      <c r="D135" s="62"/>
      <c r="E135" s="63" t="s">
        <v>46</v>
      </c>
      <c r="F135" s="80">
        <v>5</v>
      </c>
      <c r="G135" s="81"/>
      <c r="H135" s="66"/>
      <c r="I135" s="69" t="s">
        <v>101</v>
      </c>
    </row>
    <row r="136" customHeight="1" spans="1:9">
      <c r="A136" s="70">
        <v>47</v>
      </c>
      <c r="B136" s="79" t="s">
        <v>147</v>
      </c>
      <c r="C136" s="61" t="s">
        <v>147</v>
      </c>
      <c r="D136" s="62"/>
      <c r="E136" s="63" t="s">
        <v>46</v>
      </c>
      <c r="F136" s="80">
        <v>5</v>
      </c>
      <c r="G136" s="81"/>
      <c r="H136" s="66"/>
      <c r="I136" s="69" t="s">
        <v>101</v>
      </c>
    </row>
    <row r="137" customHeight="1" spans="1:9">
      <c r="A137" s="70">
        <v>48</v>
      </c>
      <c r="B137" s="79" t="s">
        <v>148</v>
      </c>
      <c r="C137" s="61" t="s">
        <v>148</v>
      </c>
      <c r="D137" s="62"/>
      <c r="E137" s="63" t="s">
        <v>46</v>
      </c>
      <c r="F137" s="80">
        <v>5</v>
      </c>
      <c r="G137" s="81"/>
      <c r="H137" s="66"/>
      <c r="I137" s="69" t="s">
        <v>101</v>
      </c>
    </row>
    <row r="138" customHeight="1" spans="1:9">
      <c r="A138" s="70">
        <v>49</v>
      </c>
      <c r="B138" s="79" t="s">
        <v>149</v>
      </c>
      <c r="C138" s="61" t="s">
        <v>149</v>
      </c>
      <c r="D138" s="62"/>
      <c r="E138" s="63" t="s">
        <v>46</v>
      </c>
      <c r="F138" s="80">
        <v>8</v>
      </c>
      <c r="G138" s="81"/>
      <c r="H138" s="66"/>
      <c r="I138" s="69" t="s">
        <v>101</v>
      </c>
    </row>
    <row r="139" customHeight="1" spans="1:9">
      <c r="A139" s="70">
        <v>50</v>
      </c>
      <c r="B139" s="79" t="s">
        <v>150</v>
      </c>
      <c r="C139" s="61" t="s">
        <v>150</v>
      </c>
      <c r="D139" s="62"/>
      <c r="E139" s="63" t="s">
        <v>46</v>
      </c>
      <c r="F139" s="80">
        <v>3</v>
      </c>
      <c r="G139" s="81"/>
      <c r="H139" s="66"/>
      <c r="I139" s="69" t="s">
        <v>101</v>
      </c>
    </row>
    <row r="140" customHeight="1" spans="1:9">
      <c r="A140" s="70">
        <v>51</v>
      </c>
      <c r="B140" s="79" t="s">
        <v>151</v>
      </c>
      <c r="C140" s="61" t="s">
        <v>151</v>
      </c>
      <c r="D140" s="62"/>
      <c r="E140" s="63" t="s">
        <v>46</v>
      </c>
      <c r="F140" s="80">
        <v>2</v>
      </c>
      <c r="G140" s="81"/>
      <c r="H140" s="66"/>
      <c r="I140" s="69" t="s">
        <v>101</v>
      </c>
    </row>
    <row r="141" customHeight="1" spans="1:9">
      <c r="A141" s="70">
        <v>52</v>
      </c>
      <c r="B141" s="79" t="s">
        <v>152</v>
      </c>
      <c r="C141" s="61" t="s">
        <v>152</v>
      </c>
      <c r="D141" s="62"/>
      <c r="E141" s="63" t="s">
        <v>46</v>
      </c>
      <c r="F141" s="80">
        <v>2</v>
      </c>
      <c r="G141" s="81"/>
      <c r="H141" s="66"/>
      <c r="I141" s="69" t="s">
        <v>101</v>
      </c>
    </row>
    <row r="142" customHeight="1" spans="1:9">
      <c r="A142" s="70">
        <v>53</v>
      </c>
      <c r="B142" s="79" t="s">
        <v>153</v>
      </c>
      <c r="C142" s="61" t="s">
        <v>153</v>
      </c>
      <c r="D142" s="62"/>
      <c r="E142" s="63" t="s">
        <v>46</v>
      </c>
      <c r="F142" s="80">
        <v>1</v>
      </c>
      <c r="G142" s="81"/>
      <c r="H142" s="66"/>
      <c r="I142" s="69" t="s">
        <v>101</v>
      </c>
    </row>
    <row r="143" customHeight="1" spans="1:9">
      <c r="A143" s="70">
        <v>54</v>
      </c>
      <c r="B143" s="79" t="s">
        <v>154</v>
      </c>
      <c r="C143" s="61" t="s">
        <v>154</v>
      </c>
      <c r="D143" s="62"/>
      <c r="E143" s="63" t="s">
        <v>46</v>
      </c>
      <c r="F143" s="80">
        <v>1</v>
      </c>
      <c r="G143" s="81"/>
      <c r="H143" s="66"/>
      <c r="I143" s="69" t="s">
        <v>101</v>
      </c>
    </row>
    <row r="144" customHeight="1" spans="1:9">
      <c r="A144" s="70">
        <v>55</v>
      </c>
      <c r="B144" s="79" t="s">
        <v>155</v>
      </c>
      <c r="C144" s="61" t="s">
        <v>155</v>
      </c>
      <c r="D144" s="62"/>
      <c r="E144" s="63" t="s">
        <v>46</v>
      </c>
      <c r="F144" s="80">
        <v>4</v>
      </c>
      <c r="G144" s="81"/>
      <c r="H144" s="66"/>
      <c r="I144" s="69" t="s">
        <v>101</v>
      </c>
    </row>
    <row r="145" customHeight="1" spans="1:9">
      <c r="A145" s="70">
        <v>56</v>
      </c>
      <c r="B145" s="79" t="s">
        <v>156</v>
      </c>
      <c r="C145" s="61" t="s">
        <v>156</v>
      </c>
      <c r="D145" s="62"/>
      <c r="E145" s="63" t="s">
        <v>46</v>
      </c>
      <c r="F145" s="80">
        <v>2</v>
      </c>
      <c r="G145" s="81"/>
      <c r="H145" s="66"/>
      <c r="I145" s="69" t="s">
        <v>101</v>
      </c>
    </row>
    <row r="146" customHeight="1" spans="1:9">
      <c r="A146" s="70">
        <v>57</v>
      </c>
      <c r="B146" s="79" t="s">
        <v>157</v>
      </c>
      <c r="C146" s="61" t="s">
        <v>157</v>
      </c>
      <c r="D146" s="62"/>
      <c r="E146" s="63" t="s">
        <v>46</v>
      </c>
      <c r="F146" s="80">
        <v>1</v>
      </c>
      <c r="G146" s="81"/>
      <c r="H146" s="66"/>
      <c r="I146" s="69" t="s">
        <v>101</v>
      </c>
    </row>
    <row r="147" customHeight="1" spans="1:9">
      <c r="A147" s="70">
        <v>58</v>
      </c>
      <c r="B147" s="79" t="s">
        <v>158</v>
      </c>
      <c r="C147" s="61" t="s">
        <v>158</v>
      </c>
      <c r="D147" s="62"/>
      <c r="E147" s="63" t="s">
        <v>46</v>
      </c>
      <c r="F147" s="80">
        <v>6</v>
      </c>
      <c r="G147" s="81"/>
      <c r="H147" s="66"/>
      <c r="I147" s="69" t="s">
        <v>101</v>
      </c>
    </row>
    <row r="148" customHeight="1" spans="1:9">
      <c r="A148" s="70">
        <v>59</v>
      </c>
      <c r="B148" s="79" t="s">
        <v>159</v>
      </c>
      <c r="C148" s="61" t="s">
        <v>159</v>
      </c>
      <c r="D148" s="62"/>
      <c r="E148" s="63" t="s">
        <v>46</v>
      </c>
      <c r="F148" s="80">
        <v>1</v>
      </c>
      <c r="G148" s="81"/>
      <c r="H148" s="66"/>
      <c r="I148" s="69" t="s">
        <v>101</v>
      </c>
    </row>
    <row r="149" customHeight="1" spans="1:9">
      <c r="A149" s="70">
        <v>60</v>
      </c>
      <c r="B149" s="79" t="s">
        <v>160</v>
      </c>
      <c r="C149" s="61" t="s">
        <v>160</v>
      </c>
      <c r="D149" s="62"/>
      <c r="E149" s="63" t="s">
        <v>46</v>
      </c>
      <c r="F149" s="80">
        <v>1</v>
      </c>
      <c r="G149" s="81"/>
      <c r="H149" s="66"/>
      <c r="I149" s="69" t="s">
        <v>101</v>
      </c>
    </row>
    <row r="150" customHeight="1" spans="1:9">
      <c r="A150" s="70">
        <v>61</v>
      </c>
      <c r="B150" s="79" t="s">
        <v>161</v>
      </c>
      <c r="C150" s="61" t="s">
        <v>161</v>
      </c>
      <c r="D150" s="62"/>
      <c r="E150" s="63" t="s">
        <v>46</v>
      </c>
      <c r="F150" s="80">
        <v>12</v>
      </c>
      <c r="G150" s="81"/>
      <c r="H150" s="66"/>
      <c r="I150" s="69" t="s">
        <v>101</v>
      </c>
    </row>
    <row r="151" customHeight="1" spans="1:9">
      <c r="A151" s="70">
        <v>62</v>
      </c>
      <c r="B151" s="79" t="s">
        <v>162</v>
      </c>
      <c r="C151" s="61" t="s">
        <v>162</v>
      </c>
      <c r="D151" s="62"/>
      <c r="E151" s="63" t="s">
        <v>46</v>
      </c>
      <c r="F151" s="80">
        <v>3</v>
      </c>
      <c r="G151" s="81"/>
      <c r="H151" s="66"/>
      <c r="I151" s="69" t="s">
        <v>101</v>
      </c>
    </row>
    <row r="152" customHeight="1" spans="1:9">
      <c r="A152" s="70">
        <v>63</v>
      </c>
      <c r="B152" s="79" t="s">
        <v>163</v>
      </c>
      <c r="C152" s="61" t="s">
        <v>163</v>
      </c>
      <c r="D152" s="62"/>
      <c r="E152" s="63" t="s">
        <v>46</v>
      </c>
      <c r="F152" s="80">
        <v>2</v>
      </c>
      <c r="G152" s="81"/>
      <c r="H152" s="66"/>
      <c r="I152" s="69" t="s">
        <v>101</v>
      </c>
    </row>
    <row r="153" customHeight="1" spans="1:9">
      <c r="A153" s="70">
        <v>64</v>
      </c>
      <c r="B153" s="79" t="s">
        <v>164</v>
      </c>
      <c r="C153" s="61" t="s">
        <v>164</v>
      </c>
      <c r="D153" s="62"/>
      <c r="E153" s="63" t="s">
        <v>46</v>
      </c>
      <c r="F153" s="80">
        <v>177</v>
      </c>
      <c r="G153" s="81"/>
      <c r="H153" s="66"/>
      <c r="I153" s="69" t="s">
        <v>101</v>
      </c>
    </row>
    <row r="154" customHeight="1" spans="1:9">
      <c r="A154" s="70">
        <v>65</v>
      </c>
      <c r="B154" s="79" t="s">
        <v>165</v>
      </c>
      <c r="C154" s="61" t="s">
        <v>165</v>
      </c>
      <c r="D154" s="62"/>
      <c r="E154" s="63" t="s">
        <v>46</v>
      </c>
      <c r="F154" s="80">
        <v>3</v>
      </c>
      <c r="G154" s="81"/>
      <c r="H154" s="66"/>
      <c r="I154" s="69" t="s">
        <v>101</v>
      </c>
    </row>
    <row r="155" customHeight="1" spans="1:9">
      <c r="A155" s="70">
        <v>66</v>
      </c>
      <c r="B155" s="79" t="s">
        <v>166</v>
      </c>
      <c r="C155" s="61" t="s">
        <v>166</v>
      </c>
      <c r="D155" s="62"/>
      <c r="E155" s="63" t="s">
        <v>46</v>
      </c>
      <c r="F155" s="80">
        <v>35</v>
      </c>
      <c r="G155" s="81"/>
      <c r="H155" s="66"/>
      <c r="I155" s="69" t="s">
        <v>101</v>
      </c>
    </row>
    <row r="156" customHeight="1" spans="1:9">
      <c r="A156" s="70">
        <v>67</v>
      </c>
      <c r="B156" s="79" t="s">
        <v>167</v>
      </c>
      <c r="C156" s="61" t="s">
        <v>167</v>
      </c>
      <c r="D156" s="62"/>
      <c r="E156" s="63" t="s">
        <v>46</v>
      </c>
      <c r="F156" s="80">
        <v>12</v>
      </c>
      <c r="G156" s="81"/>
      <c r="H156" s="66"/>
      <c r="I156" s="69" t="s">
        <v>101</v>
      </c>
    </row>
    <row r="157" customHeight="1" spans="1:9">
      <c r="A157" s="70">
        <v>68</v>
      </c>
      <c r="B157" s="79" t="s">
        <v>168</v>
      </c>
      <c r="C157" s="61" t="s">
        <v>168</v>
      </c>
      <c r="D157" s="62"/>
      <c r="E157" s="63" t="s">
        <v>46</v>
      </c>
      <c r="F157" s="80">
        <v>3</v>
      </c>
      <c r="G157" s="81"/>
      <c r="H157" s="66"/>
      <c r="I157" s="69" t="s">
        <v>101</v>
      </c>
    </row>
    <row r="158" customHeight="1" spans="1:9">
      <c r="A158" s="70">
        <v>69</v>
      </c>
      <c r="B158" s="79" t="s">
        <v>169</v>
      </c>
      <c r="C158" s="61" t="s">
        <v>169</v>
      </c>
      <c r="D158" s="62"/>
      <c r="E158" s="63" t="s">
        <v>46</v>
      </c>
      <c r="F158" s="80">
        <v>14</v>
      </c>
      <c r="G158" s="81"/>
      <c r="H158" s="66"/>
      <c r="I158" s="69" t="s">
        <v>101</v>
      </c>
    </row>
    <row r="159" customHeight="1" spans="1:9">
      <c r="A159" s="70">
        <v>70</v>
      </c>
      <c r="B159" s="79" t="s">
        <v>161</v>
      </c>
      <c r="C159" s="61" t="s">
        <v>161</v>
      </c>
      <c r="D159" s="62"/>
      <c r="E159" s="63" t="s">
        <v>46</v>
      </c>
      <c r="F159" s="80">
        <v>17</v>
      </c>
      <c r="G159" s="81"/>
      <c r="H159" s="66"/>
      <c r="I159" s="69" t="s">
        <v>101</v>
      </c>
    </row>
    <row r="160" customHeight="1" spans="1:9">
      <c r="A160" s="70">
        <v>71</v>
      </c>
      <c r="B160" s="79" t="s">
        <v>162</v>
      </c>
      <c r="C160" s="61" t="s">
        <v>162</v>
      </c>
      <c r="D160" s="62"/>
      <c r="E160" s="63" t="s">
        <v>46</v>
      </c>
      <c r="F160" s="80">
        <v>14</v>
      </c>
      <c r="G160" s="81"/>
      <c r="H160" s="66"/>
      <c r="I160" s="69" t="s">
        <v>101</v>
      </c>
    </row>
    <row r="161" customHeight="1" spans="1:9">
      <c r="A161" s="70">
        <v>72</v>
      </c>
      <c r="B161" s="79" t="s">
        <v>163</v>
      </c>
      <c r="C161" s="61" t="s">
        <v>163</v>
      </c>
      <c r="D161" s="62"/>
      <c r="E161" s="63" t="s">
        <v>46</v>
      </c>
      <c r="F161" s="80">
        <v>4</v>
      </c>
      <c r="G161" s="81"/>
      <c r="H161" s="66"/>
      <c r="I161" s="69" t="s">
        <v>101</v>
      </c>
    </row>
    <row r="162" customHeight="1" spans="1:9">
      <c r="A162" s="70">
        <v>73</v>
      </c>
      <c r="B162" s="79" t="s">
        <v>170</v>
      </c>
      <c r="C162" s="61" t="s">
        <v>170</v>
      </c>
      <c r="D162" s="62"/>
      <c r="E162" s="63" t="s">
        <v>46</v>
      </c>
      <c r="F162" s="80">
        <v>1</v>
      </c>
      <c r="G162" s="81"/>
      <c r="H162" s="66"/>
      <c r="I162" s="69" t="s">
        <v>101</v>
      </c>
    </row>
    <row r="163" customHeight="1" spans="1:9">
      <c r="A163" s="70">
        <v>74</v>
      </c>
      <c r="B163" s="79" t="s">
        <v>165</v>
      </c>
      <c r="C163" s="61" t="s">
        <v>165</v>
      </c>
      <c r="D163" s="62"/>
      <c r="E163" s="63" t="s">
        <v>46</v>
      </c>
      <c r="F163" s="80">
        <v>3</v>
      </c>
      <c r="G163" s="81"/>
      <c r="H163" s="66"/>
      <c r="I163" s="69" t="s">
        <v>101</v>
      </c>
    </row>
    <row r="164" customHeight="1" spans="1:9">
      <c r="A164" s="70">
        <v>75</v>
      </c>
      <c r="B164" s="79" t="s">
        <v>167</v>
      </c>
      <c r="C164" s="61" t="s">
        <v>167</v>
      </c>
      <c r="D164" s="62"/>
      <c r="E164" s="63" t="s">
        <v>46</v>
      </c>
      <c r="F164" s="80">
        <v>8</v>
      </c>
      <c r="G164" s="81"/>
      <c r="H164" s="66"/>
      <c r="I164" s="69" t="s">
        <v>101</v>
      </c>
    </row>
    <row r="165" customHeight="1" spans="1:9">
      <c r="A165" s="70">
        <v>76</v>
      </c>
      <c r="B165" s="79" t="s">
        <v>171</v>
      </c>
      <c r="C165" s="61" t="s">
        <v>171</v>
      </c>
      <c r="D165" s="62"/>
      <c r="E165" s="63" t="s">
        <v>46</v>
      </c>
      <c r="F165" s="80">
        <v>1</v>
      </c>
      <c r="G165" s="81"/>
      <c r="H165" s="66"/>
      <c r="I165" s="69" t="s">
        <v>101</v>
      </c>
    </row>
    <row r="166" customHeight="1" spans="1:9">
      <c r="A166" s="70">
        <v>77</v>
      </c>
      <c r="B166" s="79" t="s">
        <v>168</v>
      </c>
      <c r="C166" s="61" t="s">
        <v>168</v>
      </c>
      <c r="D166" s="62"/>
      <c r="E166" s="63" t="s">
        <v>46</v>
      </c>
      <c r="F166" s="80">
        <v>1</v>
      </c>
      <c r="G166" s="81"/>
      <c r="H166" s="66"/>
      <c r="I166" s="69" t="s">
        <v>101</v>
      </c>
    </row>
    <row r="167" customHeight="1" spans="1:9">
      <c r="A167" s="70">
        <v>78</v>
      </c>
      <c r="B167" s="79" t="s">
        <v>169</v>
      </c>
      <c r="C167" s="61" t="s">
        <v>169</v>
      </c>
      <c r="D167" s="62"/>
      <c r="E167" s="63" t="s">
        <v>46</v>
      </c>
      <c r="F167" s="80">
        <v>21</v>
      </c>
      <c r="G167" s="81"/>
      <c r="H167" s="66"/>
      <c r="I167" s="69" t="s">
        <v>101</v>
      </c>
    </row>
    <row r="168" customHeight="1" spans="1:9">
      <c r="A168" s="70">
        <v>79</v>
      </c>
      <c r="B168" s="79" t="s">
        <v>172</v>
      </c>
      <c r="C168" s="61" t="s">
        <v>172</v>
      </c>
      <c r="D168" s="62"/>
      <c r="E168" s="63" t="s">
        <v>46</v>
      </c>
      <c r="F168" s="80">
        <v>6</v>
      </c>
      <c r="G168" s="81"/>
      <c r="H168" s="66"/>
      <c r="I168" s="69" t="s">
        <v>101</v>
      </c>
    </row>
    <row r="169" customHeight="1" spans="1:9">
      <c r="A169" s="70">
        <v>80</v>
      </c>
      <c r="B169" s="79" t="s">
        <v>173</v>
      </c>
      <c r="C169" s="61" t="s">
        <v>173</v>
      </c>
      <c r="D169" s="62"/>
      <c r="E169" s="63" t="s">
        <v>46</v>
      </c>
      <c r="F169" s="80">
        <v>12</v>
      </c>
      <c r="G169" s="81"/>
      <c r="H169" s="66"/>
      <c r="I169" s="69" t="s">
        <v>101</v>
      </c>
    </row>
    <row r="170" customHeight="1" spans="1:9">
      <c r="A170" s="70">
        <v>81</v>
      </c>
      <c r="B170" s="79" t="s">
        <v>174</v>
      </c>
      <c r="C170" s="61" t="s">
        <v>174</v>
      </c>
      <c r="D170" s="62"/>
      <c r="E170" s="63" t="s">
        <v>46</v>
      </c>
      <c r="F170" s="80">
        <v>1</v>
      </c>
      <c r="G170" s="81"/>
      <c r="H170" s="66"/>
      <c r="I170" s="69" t="s">
        <v>101</v>
      </c>
    </row>
    <row r="171" customHeight="1" spans="1:9">
      <c r="A171" s="70">
        <v>82</v>
      </c>
      <c r="B171" s="79" t="s">
        <v>175</v>
      </c>
      <c r="C171" s="61" t="s">
        <v>175</v>
      </c>
      <c r="D171" s="62"/>
      <c r="E171" s="63" t="s">
        <v>46</v>
      </c>
      <c r="F171" s="80">
        <v>12</v>
      </c>
      <c r="G171" s="81"/>
      <c r="H171" s="66"/>
      <c r="I171" s="69" t="s">
        <v>101</v>
      </c>
    </row>
    <row r="172" customHeight="1" spans="1:9">
      <c r="A172" s="70">
        <v>83</v>
      </c>
      <c r="B172" s="79" t="s">
        <v>176</v>
      </c>
      <c r="C172" s="61" t="s">
        <v>176</v>
      </c>
      <c r="D172" s="62"/>
      <c r="E172" s="63" t="s">
        <v>46</v>
      </c>
      <c r="F172" s="80">
        <v>1</v>
      </c>
      <c r="G172" s="81"/>
      <c r="H172" s="66"/>
      <c r="I172" s="69" t="s">
        <v>101</v>
      </c>
    </row>
    <row r="173" customHeight="1" spans="1:9">
      <c r="A173" s="70">
        <v>84</v>
      </c>
      <c r="B173" s="79" t="s">
        <v>177</v>
      </c>
      <c r="C173" s="61" t="s">
        <v>177</v>
      </c>
      <c r="D173" s="62"/>
      <c r="E173" s="63" t="s">
        <v>46</v>
      </c>
      <c r="F173" s="80">
        <v>371</v>
      </c>
      <c r="G173" s="81"/>
      <c r="H173" s="66"/>
      <c r="I173" s="69" t="s">
        <v>101</v>
      </c>
    </row>
    <row r="174" customHeight="1" spans="1:9">
      <c r="A174" s="70">
        <v>85</v>
      </c>
      <c r="B174" s="79" t="s">
        <v>178</v>
      </c>
      <c r="C174" s="61" t="s">
        <v>178</v>
      </c>
      <c r="D174" s="62"/>
      <c r="E174" s="63" t="s">
        <v>46</v>
      </c>
      <c r="F174" s="80">
        <v>1</v>
      </c>
      <c r="G174" s="81"/>
      <c r="H174" s="66"/>
      <c r="I174" s="69" t="s">
        <v>101</v>
      </c>
    </row>
    <row r="175" customHeight="1" spans="1:9">
      <c r="A175" s="70">
        <v>86</v>
      </c>
      <c r="B175" s="79" t="s">
        <v>179</v>
      </c>
      <c r="C175" s="61" t="s">
        <v>179</v>
      </c>
      <c r="D175" s="62"/>
      <c r="E175" s="63" t="s">
        <v>46</v>
      </c>
      <c r="F175" s="80">
        <v>27</v>
      </c>
      <c r="G175" s="81"/>
      <c r="H175" s="66"/>
      <c r="I175" s="69" t="s">
        <v>101</v>
      </c>
    </row>
    <row r="176" customHeight="1" spans="1:9">
      <c r="A176" s="70">
        <v>87</v>
      </c>
      <c r="B176" s="79" t="s">
        <v>180</v>
      </c>
      <c r="C176" s="61" t="s">
        <v>180</v>
      </c>
      <c r="D176" s="62"/>
      <c r="E176" s="63" t="s">
        <v>46</v>
      </c>
      <c r="F176" s="80">
        <v>1</v>
      </c>
      <c r="G176" s="81"/>
      <c r="H176" s="66"/>
      <c r="I176" s="69" t="s">
        <v>101</v>
      </c>
    </row>
    <row r="177" customHeight="1" spans="1:9">
      <c r="A177" s="70">
        <v>88</v>
      </c>
      <c r="B177" s="79" t="s">
        <v>181</v>
      </c>
      <c r="C177" s="61" t="s">
        <v>181</v>
      </c>
      <c r="D177" s="62"/>
      <c r="E177" s="63" t="s">
        <v>46</v>
      </c>
      <c r="F177" s="80">
        <v>268</v>
      </c>
      <c r="G177" s="81"/>
      <c r="H177" s="66"/>
      <c r="I177" s="69" t="s">
        <v>101</v>
      </c>
    </row>
    <row r="178" customHeight="1" spans="1:9">
      <c r="A178" s="70">
        <v>89</v>
      </c>
      <c r="B178" s="79" t="s">
        <v>182</v>
      </c>
      <c r="C178" s="61" t="s">
        <v>182</v>
      </c>
      <c r="D178" s="62"/>
      <c r="E178" s="63" t="s">
        <v>46</v>
      </c>
      <c r="F178" s="80">
        <v>132</v>
      </c>
      <c r="G178" s="81"/>
      <c r="H178" s="66"/>
      <c r="I178" s="69" t="s">
        <v>101</v>
      </c>
    </row>
    <row r="179" customHeight="1" spans="1:9">
      <c r="A179" s="70">
        <v>90</v>
      </c>
      <c r="B179" s="79" t="s">
        <v>183</v>
      </c>
      <c r="C179" s="61" t="s">
        <v>183</v>
      </c>
      <c r="D179" s="62"/>
      <c r="E179" s="63" t="s">
        <v>46</v>
      </c>
      <c r="F179" s="80">
        <v>36</v>
      </c>
      <c r="G179" s="81"/>
      <c r="H179" s="66"/>
      <c r="I179" s="69" t="s">
        <v>101</v>
      </c>
    </row>
    <row r="180" customHeight="1" spans="1:9">
      <c r="A180" s="70">
        <v>91</v>
      </c>
      <c r="B180" s="79" t="s">
        <v>184</v>
      </c>
      <c r="C180" s="61" t="s">
        <v>184</v>
      </c>
      <c r="D180" s="62"/>
      <c r="E180" s="63" t="s">
        <v>46</v>
      </c>
      <c r="F180" s="80">
        <v>9</v>
      </c>
      <c r="G180" s="81"/>
      <c r="H180" s="66"/>
      <c r="I180" s="69" t="s">
        <v>101</v>
      </c>
    </row>
    <row r="181" customHeight="1" spans="1:9">
      <c r="A181" s="70">
        <v>92</v>
      </c>
      <c r="B181" s="79" t="s">
        <v>185</v>
      </c>
      <c r="C181" s="61" t="s">
        <v>185</v>
      </c>
      <c r="D181" s="62"/>
      <c r="E181" s="63" t="s">
        <v>46</v>
      </c>
      <c r="F181" s="80">
        <v>10</v>
      </c>
      <c r="G181" s="81"/>
      <c r="H181" s="66"/>
      <c r="I181" s="69" t="s">
        <v>101</v>
      </c>
    </row>
    <row r="182" customHeight="1" spans="1:9">
      <c r="A182" s="70">
        <v>93</v>
      </c>
      <c r="B182" s="79" t="s">
        <v>186</v>
      </c>
      <c r="C182" s="61" t="s">
        <v>186</v>
      </c>
      <c r="D182" s="62"/>
      <c r="E182" s="63" t="s">
        <v>46</v>
      </c>
      <c r="F182" s="80">
        <v>39</v>
      </c>
      <c r="G182" s="81"/>
      <c r="H182" s="66"/>
      <c r="I182" s="69" t="s">
        <v>101</v>
      </c>
    </row>
    <row r="183" customHeight="1" spans="1:9">
      <c r="A183" s="70">
        <v>94</v>
      </c>
      <c r="B183" s="79" t="s">
        <v>187</v>
      </c>
      <c r="C183" s="61" t="s">
        <v>187</v>
      </c>
      <c r="D183" s="62"/>
      <c r="E183" s="63" t="s">
        <v>46</v>
      </c>
      <c r="F183" s="80">
        <v>10</v>
      </c>
      <c r="G183" s="81"/>
      <c r="H183" s="66"/>
      <c r="I183" s="69" t="s">
        <v>101</v>
      </c>
    </row>
    <row r="184" customHeight="1" spans="1:9">
      <c r="A184" s="70">
        <v>95</v>
      </c>
      <c r="B184" s="79" t="s">
        <v>188</v>
      </c>
      <c r="C184" s="61" t="s">
        <v>188</v>
      </c>
      <c r="D184" s="62"/>
      <c r="E184" s="63" t="s">
        <v>46</v>
      </c>
      <c r="F184" s="80">
        <v>326</v>
      </c>
      <c r="G184" s="81"/>
      <c r="H184" s="66"/>
      <c r="I184" s="69" t="s">
        <v>101</v>
      </c>
    </row>
    <row r="185" customHeight="1" spans="1:9">
      <c r="A185" s="70">
        <v>96</v>
      </c>
      <c r="B185" s="79" t="s">
        <v>189</v>
      </c>
      <c r="C185" s="61" t="s">
        <v>189</v>
      </c>
      <c r="D185" s="62"/>
      <c r="E185" s="63" t="s">
        <v>46</v>
      </c>
      <c r="F185" s="80">
        <v>4</v>
      </c>
      <c r="G185" s="81"/>
      <c r="H185" s="66"/>
      <c r="I185" s="69" t="s">
        <v>101</v>
      </c>
    </row>
    <row r="186" customHeight="1" spans="1:9">
      <c r="A186" s="70">
        <v>97</v>
      </c>
      <c r="B186" s="79" t="s">
        <v>190</v>
      </c>
      <c r="C186" s="61" t="s">
        <v>190</v>
      </c>
      <c r="D186" s="62"/>
      <c r="E186" s="63" t="s">
        <v>46</v>
      </c>
      <c r="F186" s="80">
        <v>11</v>
      </c>
      <c r="G186" s="81"/>
      <c r="H186" s="66"/>
      <c r="I186" s="69" t="s">
        <v>101</v>
      </c>
    </row>
    <row r="187" customHeight="1" spans="1:9">
      <c r="A187" s="70">
        <v>98</v>
      </c>
      <c r="B187" s="79" t="s">
        <v>191</v>
      </c>
      <c r="C187" s="61" t="s">
        <v>191</v>
      </c>
      <c r="D187" s="62"/>
      <c r="E187" s="63" t="s">
        <v>46</v>
      </c>
      <c r="F187" s="80">
        <v>1</v>
      </c>
      <c r="G187" s="81"/>
      <c r="H187" s="66"/>
      <c r="I187" s="69" t="s">
        <v>101</v>
      </c>
    </row>
    <row r="188" customHeight="1" spans="1:9">
      <c r="A188" s="70">
        <v>99</v>
      </c>
      <c r="B188" s="79" t="s">
        <v>192</v>
      </c>
      <c r="C188" s="61" t="s">
        <v>192</v>
      </c>
      <c r="D188" s="62"/>
      <c r="E188" s="63" t="s">
        <v>46</v>
      </c>
      <c r="F188" s="80">
        <v>1</v>
      </c>
      <c r="G188" s="81"/>
      <c r="H188" s="66"/>
      <c r="I188" s="69" t="s">
        <v>101</v>
      </c>
    </row>
    <row r="189" customHeight="1" spans="1:9">
      <c r="A189" s="70">
        <v>100</v>
      </c>
      <c r="B189" s="79" t="s">
        <v>193</v>
      </c>
      <c r="C189" s="61" t="s">
        <v>193</v>
      </c>
      <c r="D189" s="62"/>
      <c r="E189" s="63" t="s">
        <v>46</v>
      </c>
      <c r="F189" s="80">
        <v>1</v>
      </c>
      <c r="G189" s="81"/>
      <c r="H189" s="66"/>
      <c r="I189" s="69" t="s">
        <v>101</v>
      </c>
    </row>
    <row r="190" customHeight="1" spans="1:9">
      <c r="A190" s="70">
        <v>101</v>
      </c>
      <c r="B190" s="79" t="s">
        <v>194</v>
      </c>
      <c r="C190" s="61" t="s">
        <v>194</v>
      </c>
      <c r="D190" s="62"/>
      <c r="E190" s="63" t="s">
        <v>46</v>
      </c>
      <c r="F190" s="80">
        <v>1</v>
      </c>
      <c r="G190" s="81"/>
      <c r="H190" s="66"/>
      <c r="I190" s="69" t="s">
        <v>101</v>
      </c>
    </row>
    <row r="191" customHeight="1" spans="1:9">
      <c r="A191" s="70">
        <v>102</v>
      </c>
      <c r="B191" s="79" t="s">
        <v>195</v>
      </c>
      <c r="C191" s="61" t="s">
        <v>195</v>
      </c>
      <c r="D191" s="62"/>
      <c r="E191" s="63" t="s">
        <v>46</v>
      </c>
      <c r="F191" s="80">
        <v>45</v>
      </c>
      <c r="G191" s="81"/>
      <c r="H191" s="66"/>
      <c r="I191" s="69" t="s">
        <v>101</v>
      </c>
    </row>
    <row r="192" customHeight="1" spans="1:9">
      <c r="A192" s="70">
        <v>103</v>
      </c>
      <c r="B192" s="79" t="s">
        <v>196</v>
      </c>
      <c r="C192" s="61" t="s">
        <v>196</v>
      </c>
      <c r="D192" s="62"/>
      <c r="E192" s="63" t="s">
        <v>46</v>
      </c>
      <c r="F192" s="80">
        <v>35</v>
      </c>
      <c r="G192" s="81"/>
      <c r="H192" s="66"/>
      <c r="I192" s="69" t="s">
        <v>101</v>
      </c>
    </row>
    <row r="193" customHeight="1" spans="1:9">
      <c r="A193" s="70">
        <v>104</v>
      </c>
      <c r="B193" s="79" t="s">
        <v>196</v>
      </c>
      <c r="C193" s="61" t="s">
        <v>196</v>
      </c>
      <c r="D193" s="62"/>
      <c r="E193" s="63" t="s">
        <v>46</v>
      </c>
      <c r="F193" s="80">
        <v>3</v>
      </c>
      <c r="G193" s="81"/>
      <c r="H193" s="66"/>
      <c r="I193" s="69" t="s">
        <v>101</v>
      </c>
    </row>
    <row r="194" customHeight="1" spans="1:9">
      <c r="A194" s="70">
        <v>105</v>
      </c>
      <c r="B194" s="79" t="s">
        <v>197</v>
      </c>
      <c r="C194" s="61" t="s">
        <v>197</v>
      </c>
      <c r="D194" s="62"/>
      <c r="E194" s="63" t="s">
        <v>46</v>
      </c>
      <c r="F194" s="80">
        <v>1</v>
      </c>
      <c r="G194" s="81"/>
      <c r="H194" s="66"/>
      <c r="I194" s="69" t="s">
        <v>101</v>
      </c>
    </row>
    <row r="195" customHeight="1" spans="1:9">
      <c r="A195" s="70">
        <v>106</v>
      </c>
      <c r="B195" s="79" t="s">
        <v>198</v>
      </c>
      <c r="C195" s="61" t="s">
        <v>198</v>
      </c>
      <c r="D195" s="62"/>
      <c r="E195" s="63" t="s">
        <v>46</v>
      </c>
      <c r="F195" s="80">
        <v>1</v>
      </c>
      <c r="G195" s="81"/>
      <c r="H195" s="66"/>
      <c r="I195" s="69" t="s">
        <v>101</v>
      </c>
    </row>
    <row r="196" customHeight="1" spans="1:9">
      <c r="A196" s="70">
        <v>107</v>
      </c>
      <c r="B196" s="79" t="s">
        <v>199</v>
      </c>
      <c r="C196" s="61" t="s">
        <v>199</v>
      </c>
      <c r="D196" s="62"/>
      <c r="E196" s="63" t="s">
        <v>46</v>
      </c>
      <c r="F196" s="80">
        <v>1</v>
      </c>
      <c r="G196" s="81"/>
      <c r="H196" s="66"/>
      <c r="I196" s="69" t="s">
        <v>101</v>
      </c>
    </row>
    <row r="197" customHeight="1" spans="1:9">
      <c r="A197" s="70">
        <v>108</v>
      </c>
      <c r="B197" s="79" t="s">
        <v>200</v>
      </c>
      <c r="C197" s="61" t="s">
        <v>200</v>
      </c>
      <c r="D197" s="62"/>
      <c r="E197" s="63" t="s">
        <v>46</v>
      </c>
      <c r="F197" s="80">
        <v>1</v>
      </c>
      <c r="G197" s="81"/>
      <c r="H197" s="66"/>
      <c r="I197" s="69" t="s">
        <v>101</v>
      </c>
    </row>
    <row r="198" customHeight="1" spans="1:9">
      <c r="A198" s="70">
        <v>109</v>
      </c>
      <c r="B198" s="79" t="s">
        <v>201</v>
      </c>
      <c r="C198" s="61" t="s">
        <v>201</v>
      </c>
      <c r="D198" s="62"/>
      <c r="E198" s="63" t="s">
        <v>46</v>
      </c>
      <c r="F198" s="80">
        <v>2</v>
      </c>
      <c r="G198" s="81"/>
      <c r="H198" s="66"/>
      <c r="I198" s="69" t="s">
        <v>101</v>
      </c>
    </row>
    <row r="199" customHeight="1" spans="1:9">
      <c r="A199" s="70">
        <v>110</v>
      </c>
      <c r="B199" s="79" t="s">
        <v>202</v>
      </c>
      <c r="C199" s="61" t="s">
        <v>202</v>
      </c>
      <c r="D199" s="62"/>
      <c r="E199" s="63" t="s">
        <v>46</v>
      </c>
      <c r="F199" s="80">
        <v>1</v>
      </c>
      <c r="G199" s="81"/>
      <c r="H199" s="66"/>
      <c r="I199" s="69" t="s">
        <v>101</v>
      </c>
    </row>
    <row r="200" customHeight="1" spans="1:9">
      <c r="A200" s="70">
        <v>111</v>
      </c>
      <c r="B200" s="79" t="s">
        <v>203</v>
      </c>
      <c r="C200" s="61" t="s">
        <v>203</v>
      </c>
      <c r="D200" s="62"/>
      <c r="E200" s="63" t="s">
        <v>46</v>
      </c>
      <c r="F200" s="80">
        <v>1</v>
      </c>
      <c r="G200" s="81"/>
      <c r="H200" s="66"/>
      <c r="I200" s="69" t="s">
        <v>101</v>
      </c>
    </row>
    <row r="201" customHeight="1" spans="1:9">
      <c r="A201" s="70">
        <v>112</v>
      </c>
      <c r="B201" s="79" t="s">
        <v>204</v>
      </c>
      <c r="C201" s="61" t="s">
        <v>204</v>
      </c>
      <c r="D201" s="62"/>
      <c r="E201" s="63" t="s">
        <v>46</v>
      </c>
      <c r="F201" s="80">
        <v>1</v>
      </c>
      <c r="G201" s="81"/>
      <c r="H201" s="66"/>
      <c r="I201" s="69" t="s">
        <v>101</v>
      </c>
    </row>
    <row r="202" customHeight="1" spans="1:9">
      <c r="A202" s="70">
        <v>113</v>
      </c>
      <c r="B202" s="79" t="s">
        <v>161</v>
      </c>
      <c r="C202" s="61" t="s">
        <v>161</v>
      </c>
      <c r="D202" s="62"/>
      <c r="E202" s="63" t="s">
        <v>46</v>
      </c>
      <c r="F202" s="80">
        <v>12</v>
      </c>
      <c r="G202" s="81"/>
      <c r="H202" s="66"/>
      <c r="I202" s="69" t="s">
        <v>101</v>
      </c>
    </row>
    <row r="203" customHeight="1" spans="1:9">
      <c r="A203" s="70">
        <v>114</v>
      </c>
      <c r="B203" s="79" t="s">
        <v>205</v>
      </c>
      <c r="C203" s="61" t="s">
        <v>205</v>
      </c>
      <c r="D203" s="62"/>
      <c r="E203" s="63" t="s">
        <v>46</v>
      </c>
      <c r="F203" s="80">
        <v>1</v>
      </c>
      <c r="G203" s="81"/>
      <c r="H203" s="66"/>
      <c r="I203" s="69" t="s">
        <v>101</v>
      </c>
    </row>
    <row r="204" customHeight="1" spans="1:9">
      <c r="A204" s="70">
        <v>115</v>
      </c>
      <c r="B204" s="79" t="s">
        <v>162</v>
      </c>
      <c r="C204" s="61" t="s">
        <v>162</v>
      </c>
      <c r="D204" s="62"/>
      <c r="E204" s="63" t="s">
        <v>46</v>
      </c>
      <c r="F204" s="80">
        <v>15</v>
      </c>
      <c r="G204" s="81"/>
      <c r="H204" s="66"/>
      <c r="I204" s="69" t="s">
        <v>101</v>
      </c>
    </row>
    <row r="205" customHeight="1" spans="1:9">
      <c r="A205" s="70">
        <v>116</v>
      </c>
      <c r="B205" s="79" t="s">
        <v>206</v>
      </c>
      <c r="C205" s="61" t="s">
        <v>206</v>
      </c>
      <c r="D205" s="62"/>
      <c r="E205" s="63" t="s">
        <v>46</v>
      </c>
      <c r="F205" s="80">
        <v>1</v>
      </c>
      <c r="G205" s="81"/>
      <c r="H205" s="66"/>
      <c r="I205" s="69" t="s">
        <v>101</v>
      </c>
    </row>
    <row r="206" customHeight="1" spans="1:9">
      <c r="A206" s="70">
        <v>117</v>
      </c>
      <c r="B206" s="79" t="s">
        <v>163</v>
      </c>
      <c r="C206" s="61" t="s">
        <v>163</v>
      </c>
      <c r="D206" s="62"/>
      <c r="E206" s="63" t="s">
        <v>46</v>
      </c>
      <c r="F206" s="80">
        <v>6</v>
      </c>
      <c r="G206" s="81"/>
      <c r="H206" s="66"/>
      <c r="I206" s="69" t="s">
        <v>101</v>
      </c>
    </row>
    <row r="207" customHeight="1" spans="1:9">
      <c r="A207" s="70">
        <v>118</v>
      </c>
      <c r="B207" s="79" t="s">
        <v>170</v>
      </c>
      <c r="C207" s="61" t="s">
        <v>170</v>
      </c>
      <c r="D207" s="62"/>
      <c r="E207" s="63" t="s">
        <v>46</v>
      </c>
      <c r="F207" s="80">
        <v>3</v>
      </c>
      <c r="G207" s="81"/>
      <c r="H207" s="66"/>
      <c r="I207" s="69" t="s">
        <v>101</v>
      </c>
    </row>
    <row r="208" customHeight="1" spans="1:9">
      <c r="A208" s="70">
        <v>119</v>
      </c>
      <c r="B208" s="79" t="s">
        <v>164</v>
      </c>
      <c r="C208" s="61" t="s">
        <v>164</v>
      </c>
      <c r="D208" s="62"/>
      <c r="E208" s="63" t="s">
        <v>46</v>
      </c>
      <c r="F208" s="80">
        <v>63</v>
      </c>
      <c r="G208" s="81"/>
      <c r="H208" s="66"/>
      <c r="I208" s="69" t="s">
        <v>101</v>
      </c>
    </row>
    <row r="209" customHeight="1" spans="1:9">
      <c r="A209" s="70">
        <v>120</v>
      </c>
      <c r="B209" s="79" t="s">
        <v>165</v>
      </c>
      <c r="C209" s="61" t="s">
        <v>165</v>
      </c>
      <c r="D209" s="62"/>
      <c r="E209" s="63" t="s">
        <v>46</v>
      </c>
      <c r="F209" s="80">
        <v>2</v>
      </c>
      <c r="G209" s="81"/>
      <c r="H209" s="66"/>
      <c r="I209" s="69" t="s">
        <v>101</v>
      </c>
    </row>
    <row r="210" customHeight="1" spans="1:9">
      <c r="A210" s="70">
        <v>121</v>
      </c>
      <c r="B210" s="79" t="s">
        <v>166</v>
      </c>
      <c r="C210" s="61" t="s">
        <v>166</v>
      </c>
      <c r="D210" s="62"/>
      <c r="E210" s="63" t="s">
        <v>46</v>
      </c>
      <c r="F210" s="80">
        <v>6</v>
      </c>
      <c r="G210" s="81"/>
      <c r="H210" s="66"/>
      <c r="I210" s="69" t="s">
        <v>101</v>
      </c>
    </row>
    <row r="211" customHeight="1" spans="1:9">
      <c r="A211" s="70">
        <v>122</v>
      </c>
      <c r="B211" s="79" t="s">
        <v>167</v>
      </c>
      <c r="C211" s="61" t="s">
        <v>167</v>
      </c>
      <c r="D211" s="62"/>
      <c r="E211" s="63" t="s">
        <v>46</v>
      </c>
      <c r="F211" s="80">
        <v>8</v>
      </c>
      <c r="G211" s="81"/>
      <c r="H211" s="66"/>
      <c r="I211" s="69" t="s">
        <v>101</v>
      </c>
    </row>
    <row r="212" customHeight="1" spans="1:9">
      <c r="A212" s="70">
        <v>123</v>
      </c>
      <c r="B212" s="79" t="s">
        <v>171</v>
      </c>
      <c r="C212" s="61" t="s">
        <v>171</v>
      </c>
      <c r="D212" s="62"/>
      <c r="E212" s="63" t="s">
        <v>46</v>
      </c>
      <c r="F212" s="80">
        <v>11</v>
      </c>
      <c r="G212" s="81"/>
      <c r="H212" s="66"/>
      <c r="I212" s="69" t="s">
        <v>101</v>
      </c>
    </row>
    <row r="213" customHeight="1" spans="1:9">
      <c r="A213" s="70">
        <v>124</v>
      </c>
      <c r="B213" s="79" t="s">
        <v>168</v>
      </c>
      <c r="C213" s="61" t="s">
        <v>168</v>
      </c>
      <c r="D213" s="62"/>
      <c r="E213" s="63" t="s">
        <v>46</v>
      </c>
      <c r="F213" s="80">
        <v>5</v>
      </c>
      <c r="G213" s="81"/>
      <c r="H213" s="66"/>
      <c r="I213" s="69" t="s">
        <v>101</v>
      </c>
    </row>
    <row r="214" customHeight="1" spans="1:9">
      <c r="A214" s="70">
        <v>125</v>
      </c>
      <c r="B214" s="79" t="s">
        <v>169</v>
      </c>
      <c r="C214" s="61" t="s">
        <v>169</v>
      </c>
      <c r="D214" s="62"/>
      <c r="E214" s="63" t="s">
        <v>46</v>
      </c>
      <c r="F214" s="80">
        <v>1</v>
      </c>
      <c r="G214" s="81"/>
      <c r="H214" s="66"/>
      <c r="I214" s="69" t="s">
        <v>101</v>
      </c>
    </row>
    <row r="215" customHeight="1" spans="1:9">
      <c r="A215" s="70">
        <v>126</v>
      </c>
      <c r="B215" s="79" t="s">
        <v>174</v>
      </c>
      <c r="C215" s="61" t="s">
        <v>174</v>
      </c>
      <c r="D215" s="62"/>
      <c r="E215" s="63" t="s">
        <v>46</v>
      </c>
      <c r="F215" s="80">
        <v>11</v>
      </c>
      <c r="G215" s="81"/>
      <c r="H215" s="66"/>
      <c r="I215" s="69" t="s">
        <v>101</v>
      </c>
    </row>
    <row r="216" customHeight="1" spans="1:9">
      <c r="A216" s="70">
        <v>127</v>
      </c>
      <c r="B216" s="79" t="s">
        <v>207</v>
      </c>
      <c r="C216" s="61" t="s">
        <v>207</v>
      </c>
      <c r="D216" s="62"/>
      <c r="E216" s="63" t="s">
        <v>46</v>
      </c>
      <c r="F216" s="80">
        <v>1</v>
      </c>
      <c r="G216" s="81"/>
      <c r="H216" s="66"/>
      <c r="I216" s="69" t="s">
        <v>101</v>
      </c>
    </row>
    <row r="217" customHeight="1" spans="1:9">
      <c r="A217" s="70">
        <v>128</v>
      </c>
      <c r="B217" s="79" t="s">
        <v>175</v>
      </c>
      <c r="C217" s="61" t="s">
        <v>175</v>
      </c>
      <c r="D217" s="62"/>
      <c r="E217" s="63" t="s">
        <v>46</v>
      </c>
      <c r="F217" s="80">
        <v>22</v>
      </c>
      <c r="G217" s="81"/>
      <c r="H217" s="66"/>
      <c r="I217" s="69" t="s">
        <v>101</v>
      </c>
    </row>
    <row r="218" customHeight="1" spans="1:9">
      <c r="A218" s="70">
        <v>129</v>
      </c>
      <c r="B218" s="79" t="s">
        <v>189</v>
      </c>
      <c r="C218" s="61" t="s">
        <v>189</v>
      </c>
      <c r="D218" s="62"/>
      <c r="E218" s="63" t="s">
        <v>46</v>
      </c>
      <c r="F218" s="80">
        <v>4</v>
      </c>
      <c r="G218" s="81"/>
      <c r="H218" s="66"/>
      <c r="I218" s="69" t="s">
        <v>101</v>
      </c>
    </row>
    <row r="219" customHeight="1" spans="1:9">
      <c r="A219" s="70">
        <v>130</v>
      </c>
      <c r="B219" s="79" t="s">
        <v>208</v>
      </c>
      <c r="C219" s="61" t="s">
        <v>208</v>
      </c>
      <c r="D219" s="62"/>
      <c r="E219" s="63" t="s">
        <v>46</v>
      </c>
      <c r="F219" s="80">
        <v>1</v>
      </c>
      <c r="G219" s="81"/>
      <c r="H219" s="66"/>
      <c r="I219" s="69" t="s">
        <v>101</v>
      </c>
    </row>
    <row r="220" customHeight="1" spans="1:9">
      <c r="A220" s="70">
        <v>131</v>
      </c>
      <c r="B220" s="79" t="s">
        <v>187</v>
      </c>
      <c r="C220" s="61" t="s">
        <v>187</v>
      </c>
      <c r="D220" s="62"/>
      <c r="E220" s="63" t="s">
        <v>46</v>
      </c>
      <c r="F220" s="80">
        <v>4</v>
      </c>
      <c r="G220" s="81"/>
      <c r="H220" s="66"/>
      <c r="I220" s="69" t="s">
        <v>101</v>
      </c>
    </row>
    <row r="221" customHeight="1" spans="1:9">
      <c r="A221" s="70">
        <v>132</v>
      </c>
      <c r="B221" s="79" t="s">
        <v>188</v>
      </c>
      <c r="C221" s="61" t="s">
        <v>188</v>
      </c>
      <c r="D221" s="62"/>
      <c r="E221" s="63" t="s">
        <v>46</v>
      </c>
      <c r="F221" s="80">
        <v>82</v>
      </c>
      <c r="G221" s="81"/>
      <c r="H221" s="66"/>
      <c r="I221" s="69" t="s">
        <v>101</v>
      </c>
    </row>
    <row r="222" customHeight="1" spans="1:9">
      <c r="A222" s="70">
        <v>133</v>
      </c>
      <c r="B222" s="79" t="s">
        <v>177</v>
      </c>
      <c r="C222" s="61" t="s">
        <v>177</v>
      </c>
      <c r="D222" s="62"/>
      <c r="E222" s="63" t="s">
        <v>46</v>
      </c>
      <c r="F222" s="80">
        <v>100</v>
      </c>
      <c r="G222" s="81"/>
      <c r="H222" s="66"/>
      <c r="I222" s="69" t="s">
        <v>101</v>
      </c>
    </row>
    <row r="223" customHeight="1" spans="1:9">
      <c r="A223" s="70">
        <v>134</v>
      </c>
      <c r="B223" s="79" t="s">
        <v>186</v>
      </c>
      <c r="C223" s="61" t="s">
        <v>186</v>
      </c>
      <c r="D223" s="62"/>
      <c r="E223" s="63" t="s">
        <v>46</v>
      </c>
      <c r="F223" s="80">
        <v>31</v>
      </c>
      <c r="G223" s="81"/>
      <c r="H223" s="66"/>
      <c r="I223" s="69" t="s">
        <v>101</v>
      </c>
    </row>
    <row r="224" customHeight="1" spans="1:9">
      <c r="A224" s="70">
        <v>135</v>
      </c>
      <c r="B224" s="79" t="s">
        <v>183</v>
      </c>
      <c r="C224" s="61" t="s">
        <v>183</v>
      </c>
      <c r="D224" s="62"/>
      <c r="E224" s="63" t="s">
        <v>46</v>
      </c>
      <c r="F224" s="80">
        <v>2</v>
      </c>
      <c r="G224" s="81"/>
      <c r="H224" s="66"/>
      <c r="I224" s="69" t="s">
        <v>101</v>
      </c>
    </row>
    <row r="225" customHeight="1" spans="1:9">
      <c r="A225" s="70">
        <v>136</v>
      </c>
      <c r="B225" s="79" t="s">
        <v>184</v>
      </c>
      <c r="C225" s="61" t="s">
        <v>184</v>
      </c>
      <c r="D225" s="62"/>
      <c r="E225" s="63" t="s">
        <v>46</v>
      </c>
      <c r="F225" s="80">
        <v>2</v>
      </c>
      <c r="G225" s="81"/>
      <c r="H225" s="66"/>
      <c r="I225" s="69" t="s">
        <v>101</v>
      </c>
    </row>
    <row r="226" customHeight="1" spans="1:9">
      <c r="A226" s="70">
        <v>137</v>
      </c>
      <c r="B226" s="79" t="s">
        <v>185</v>
      </c>
      <c r="C226" s="61" t="s">
        <v>185</v>
      </c>
      <c r="D226" s="62"/>
      <c r="E226" s="63" t="s">
        <v>46</v>
      </c>
      <c r="F226" s="80">
        <v>10</v>
      </c>
      <c r="G226" s="81"/>
      <c r="H226" s="66"/>
      <c r="I226" s="69" t="s">
        <v>101</v>
      </c>
    </row>
    <row r="227" customHeight="1" spans="1:9">
      <c r="A227" s="70">
        <v>138</v>
      </c>
      <c r="B227" s="79" t="s">
        <v>209</v>
      </c>
      <c r="C227" s="61" t="s">
        <v>209</v>
      </c>
      <c r="D227" s="62"/>
      <c r="E227" s="63" t="s">
        <v>46</v>
      </c>
      <c r="F227" s="80">
        <v>1</v>
      </c>
      <c r="G227" s="81"/>
      <c r="H227" s="66"/>
      <c r="I227" s="69" t="s">
        <v>101</v>
      </c>
    </row>
    <row r="228" customHeight="1" spans="1:9">
      <c r="A228" s="70">
        <v>139</v>
      </c>
      <c r="B228" s="79" t="s">
        <v>182</v>
      </c>
      <c r="C228" s="61" t="s">
        <v>182</v>
      </c>
      <c r="D228" s="62"/>
      <c r="E228" s="63" t="s">
        <v>46</v>
      </c>
      <c r="F228" s="80">
        <v>182</v>
      </c>
      <c r="G228" s="81"/>
      <c r="H228" s="66"/>
      <c r="I228" s="69" t="s">
        <v>101</v>
      </c>
    </row>
    <row r="229" customHeight="1" spans="1:9">
      <c r="A229" s="70">
        <v>140</v>
      </c>
      <c r="B229" s="79" t="s">
        <v>179</v>
      </c>
      <c r="C229" s="61" t="s">
        <v>179</v>
      </c>
      <c r="D229" s="62"/>
      <c r="E229" s="63" t="s">
        <v>46</v>
      </c>
      <c r="F229" s="80">
        <v>4</v>
      </c>
      <c r="G229" s="81"/>
      <c r="H229" s="66"/>
      <c r="I229" s="69" t="s">
        <v>101</v>
      </c>
    </row>
    <row r="230" customHeight="1" spans="1:9">
      <c r="A230" s="70">
        <v>141</v>
      </c>
      <c r="B230" s="79" t="s">
        <v>181</v>
      </c>
      <c r="C230" s="61" t="s">
        <v>181</v>
      </c>
      <c r="D230" s="62"/>
      <c r="E230" s="63" t="s">
        <v>46</v>
      </c>
      <c r="F230" s="80">
        <v>96</v>
      </c>
      <c r="G230" s="81"/>
      <c r="H230" s="66"/>
      <c r="I230" s="69" t="s">
        <v>101</v>
      </c>
    </row>
    <row r="231" customHeight="1" spans="1:9">
      <c r="A231" s="70">
        <v>142</v>
      </c>
      <c r="B231" s="79" t="s">
        <v>210</v>
      </c>
      <c r="C231" s="61" t="s">
        <v>210</v>
      </c>
      <c r="D231" s="62"/>
      <c r="E231" s="63" t="s">
        <v>46</v>
      </c>
      <c r="F231" s="80">
        <v>1</v>
      </c>
      <c r="G231" s="81"/>
      <c r="H231" s="66"/>
      <c r="I231" s="69" t="s">
        <v>101</v>
      </c>
    </row>
    <row r="232" customHeight="1" spans="1:9">
      <c r="A232" s="70">
        <v>143</v>
      </c>
      <c r="B232" s="79" t="s">
        <v>190</v>
      </c>
      <c r="C232" s="61" t="s">
        <v>190</v>
      </c>
      <c r="D232" s="62"/>
      <c r="E232" s="63" t="s">
        <v>46</v>
      </c>
      <c r="F232" s="80">
        <v>9</v>
      </c>
      <c r="G232" s="81"/>
      <c r="H232" s="66"/>
      <c r="I232" s="69" t="s">
        <v>101</v>
      </c>
    </row>
    <row r="233" customHeight="1" spans="1:9">
      <c r="A233" s="70">
        <v>144</v>
      </c>
      <c r="B233" s="79" t="s">
        <v>161</v>
      </c>
      <c r="C233" s="61" t="s">
        <v>161</v>
      </c>
      <c r="D233" s="62"/>
      <c r="E233" s="63" t="s">
        <v>46</v>
      </c>
      <c r="F233" s="80">
        <v>51</v>
      </c>
      <c r="G233" s="81"/>
      <c r="H233" s="66"/>
      <c r="I233" s="69" t="s">
        <v>101</v>
      </c>
    </row>
    <row r="234" customHeight="1" spans="1:9">
      <c r="A234" s="70">
        <v>145</v>
      </c>
      <c r="B234" s="79" t="s">
        <v>205</v>
      </c>
      <c r="C234" s="61" t="s">
        <v>205</v>
      </c>
      <c r="D234" s="62"/>
      <c r="E234" s="63" t="s">
        <v>46</v>
      </c>
      <c r="F234" s="80">
        <v>1</v>
      </c>
      <c r="G234" s="81"/>
      <c r="H234" s="66"/>
      <c r="I234" s="69" t="s">
        <v>101</v>
      </c>
    </row>
    <row r="235" customHeight="1" spans="1:9">
      <c r="A235" s="70">
        <v>146</v>
      </c>
      <c r="B235" s="79" t="s">
        <v>162</v>
      </c>
      <c r="C235" s="61" t="s">
        <v>162</v>
      </c>
      <c r="D235" s="62"/>
      <c r="E235" s="63" t="s">
        <v>46</v>
      </c>
      <c r="F235" s="80">
        <v>30</v>
      </c>
      <c r="G235" s="81"/>
      <c r="H235" s="66"/>
      <c r="I235" s="69" t="s">
        <v>101</v>
      </c>
    </row>
    <row r="236" customHeight="1" spans="1:9">
      <c r="A236" s="70">
        <v>147</v>
      </c>
      <c r="B236" s="79" t="s">
        <v>206</v>
      </c>
      <c r="C236" s="61" t="s">
        <v>206</v>
      </c>
      <c r="D236" s="62"/>
      <c r="E236" s="63" t="s">
        <v>46</v>
      </c>
      <c r="F236" s="80">
        <v>2</v>
      </c>
      <c r="G236" s="81"/>
      <c r="H236" s="66"/>
      <c r="I236" s="69" t="s">
        <v>101</v>
      </c>
    </row>
    <row r="237" customHeight="1" spans="1:9">
      <c r="A237" s="70">
        <v>148</v>
      </c>
      <c r="B237" s="79" t="s">
        <v>163</v>
      </c>
      <c r="C237" s="61" t="s">
        <v>163</v>
      </c>
      <c r="D237" s="62"/>
      <c r="E237" s="63" t="s">
        <v>46</v>
      </c>
      <c r="F237" s="80">
        <v>11</v>
      </c>
      <c r="G237" s="81"/>
      <c r="H237" s="66"/>
      <c r="I237" s="69" t="s">
        <v>101</v>
      </c>
    </row>
    <row r="238" customHeight="1" spans="1:9">
      <c r="A238" s="70">
        <v>149</v>
      </c>
      <c r="B238" s="79" t="s">
        <v>170</v>
      </c>
      <c r="C238" s="61" t="s">
        <v>170</v>
      </c>
      <c r="D238" s="62"/>
      <c r="E238" s="63" t="s">
        <v>46</v>
      </c>
      <c r="F238" s="80">
        <v>4</v>
      </c>
      <c r="G238" s="81"/>
      <c r="H238" s="66"/>
      <c r="I238" s="69" t="s">
        <v>101</v>
      </c>
    </row>
    <row r="239" customHeight="1" spans="1:9">
      <c r="A239" s="70">
        <v>150</v>
      </c>
      <c r="B239" s="79" t="s">
        <v>165</v>
      </c>
      <c r="C239" s="61" t="s">
        <v>165</v>
      </c>
      <c r="D239" s="62"/>
      <c r="E239" s="63" t="s">
        <v>46</v>
      </c>
      <c r="F239" s="80">
        <v>10</v>
      </c>
      <c r="G239" s="81"/>
      <c r="H239" s="66"/>
      <c r="I239" s="69" t="s">
        <v>101</v>
      </c>
    </row>
    <row r="240" customHeight="1" spans="1:9">
      <c r="A240" s="70">
        <v>151</v>
      </c>
      <c r="B240" s="79" t="s">
        <v>167</v>
      </c>
      <c r="C240" s="61" t="s">
        <v>167</v>
      </c>
      <c r="D240" s="62"/>
      <c r="E240" s="63" t="s">
        <v>46</v>
      </c>
      <c r="F240" s="80">
        <v>37</v>
      </c>
      <c r="G240" s="81"/>
      <c r="H240" s="66"/>
      <c r="I240" s="69" t="s">
        <v>101</v>
      </c>
    </row>
    <row r="241" customHeight="1" spans="1:9">
      <c r="A241" s="70">
        <v>152</v>
      </c>
      <c r="B241" s="79" t="s">
        <v>171</v>
      </c>
      <c r="C241" s="61" t="s">
        <v>171</v>
      </c>
      <c r="D241" s="62"/>
      <c r="E241" s="63" t="s">
        <v>46</v>
      </c>
      <c r="F241" s="80">
        <v>12</v>
      </c>
      <c r="G241" s="81"/>
      <c r="H241" s="66"/>
      <c r="I241" s="69" t="s">
        <v>101</v>
      </c>
    </row>
    <row r="242" customHeight="1" spans="1:9">
      <c r="A242" s="70">
        <v>153</v>
      </c>
      <c r="B242" s="79" t="s">
        <v>168</v>
      </c>
      <c r="C242" s="61" t="s">
        <v>168</v>
      </c>
      <c r="D242" s="62"/>
      <c r="E242" s="63" t="s">
        <v>46</v>
      </c>
      <c r="F242" s="80">
        <v>10</v>
      </c>
      <c r="G242" s="81"/>
      <c r="H242" s="66"/>
      <c r="I242" s="69" t="s">
        <v>101</v>
      </c>
    </row>
    <row r="243" customHeight="1" spans="1:9">
      <c r="A243" s="70">
        <v>154</v>
      </c>
      <c r="B243" s="79" t="s">
        <v>169</v>
      </c>
      <c r="C243" s="61" t="s">
        <v>169</v>
      </c>
      <c r="D243" s="62"/>
      <c r="E243" s="63" t="s">
        <v>46</v>
      </c>
      <c r="F243" s="80">
        <v>6</v>
      </c>
      <c r="G243" s="81"/>
      <c r="H243" s="66"/>
      <c r="I243" s="69" t="s">
        <v>101</v>
      </c>
    </row>
    <row r="244" customHeight="1" spans="1:9">
      <c r="A244" s="70">
        <v>155</v>
      </c>
      <c r="B244" s="79" t="s">
        <v>211</v>
      </c>
      <c r="C244" s="61" t="s">
        <v>211</v>
      </c>
      <c r="D244" s="62"/>
      <c r="E244" s="63" t="s">
        <v>46</v>
      </c>
      <c r="F244" s="80">
        <v>1</v>
      </c>
      <c r="G244" s="81"/>
      <c r="H244" s="66"/>
      <c r="I244" s="69" t="s">
        <v>101</v>
      </c>
    </row>
    <row r="245" customHeight="1" spans="1:9">
      <c r="A245" s="70">
        <v>156</v>
      </c>
      <c r="B245" s="79" t="s">
        <v>172</v>
      </c>
      <c r="C245" s="61" t="s">
        <v>172</v>
      </c>
      <c r="D245" s="62"/>
      <c r="E245" s="63" t="s">
        <v>46</v>
      </c>
      <c r="F245" s="80">
        <v>7</v>
      </c>
      <c r="G245" s="81"/>
      <c r="H245" s="66"/>
      <c r="I245" s="69" t="s">
        <v>101</v>
      </c>
    </row>
    <row r="246" customHeight="1" spans="1:9">
      <c r="A246" s="70">
        <v>157</v>
      </c>
      <c r="B246" s="79" t="s">
        <v>212</v>
      </c>
      <c r="C246" s="61" t="s">
        <v>212</v>
      </c>
      <c r="D246" s="62"/>
      <c r="E246" s="63" t="s">
        <v>46</v>
      </c>
      <c r="F246" s="80">
        <v>1</v>
      </c>
      <c r="G246" s="81"/>
      <c r="H246" s="66"/>
      <c r="I246" s="69" t="s">
        <v>101</v>
      </c>
    </row>
    <row r="247" customHeight="1" spans="1:9">
      <c r="A247" s="70">
        <v>158</v>
      </c>
      <c r="B247" s="79" t="s">
        <v>173</v>
      </c>
      <c r="C247" s="61" t="s">
        <v>173</v>
      </c>
      <c r="D247" s="62"/>
      <c r="E247" s="63" t="s">
        <v>46</v>
      </c>
      <c r="F247" s="80">
        <v>65</v>
      </c>
      <c r="G247" s="81"/>
      <c r="H247" s="66"/>
      <c r="I247" s="69" t="s">
        <v>101</v>
      </c>
    </row>
    <row r="248" customHeight="1" spans="1:9">
      <c r="A248" s="70">
        <v>159</v>
      </c>
      <c r="B248" s="79" t="s">
        <v>174</v>
      </c>
      <c r="C248" s="61" t="s">
        <v>174</v>
      </c>
      <c r="D248" s="62"/>
      <c r="E248" s="63" t="s">
        <v>46</v>
      </c>
      <c r="F248" s="80">
        <v>17</v>
      </c>
      <c r="G248" s="81"/>
      <c r="H248" s="66"/>
      <c r="I248" s="69" t="s">
        <v>101</v>
      </c>
    </row>
    <row r="249" customHeight="1" spans="1:9">
      <c r="A249" s="70">
        <v>160</v>
      </c>
      <c r="B249" s="79" t="s">
        <v>207</v>
      </c>
      <c r="C249" s="61" t="s">
        <v>207</v>
      </c>
      <c r="D249" s="62"/>
      <c r="E249" s="63" t="s">
        <v>46</v>
      </c>
      <c r="F249" s="80">
        <v>3</v>
      </c>
      <c r="G249" s="81"/>
      <c r="H249" s="66"/>
      <c r="I249" s="69" t="s">
        <v>101</v>
      </c>
    </row>
    <row r="250" customHeight="1" spans="1:9">
      <c r="A250" s="70">
        <v>161</v>
      </c>
      <c r="B250" s="79" t="s">
        <v>175</v>
      </c>
      <c r="C250" s="61" t="s">
        <v>175</v>
      </c>
      <c r="D250" s="62"/>
      <c r="E250" s="63" t="s">
        <v>46</v>
      </c>
      <c r="F250" s="80">
        <v>14</v>
      </c>
      <c r="G250" s="81"/>
      <c r="H250" s="66"/>
      <c r="I250" s="69" t="s">
        <v>101</v>
      </c>
    </row>
    <row r="251" customHeight="1" spans="1:9">
      <c r="A251" s="70">
        <v>162</v>
      </c>
      <c r="B251" s="79" t="s">
        <v>161</v>
      </c>
      <c r="C251" s="61" t="s">
        <v>161</v>
      </c>
      <c r="D251" s="62"/>
      <c r="E251" s="63" t="s">
        <v>46</v>
      </c>
      <c r="F251" s="80">
        <v>16</v>
      </c>
      <c r="G251" s="81"/>
      <c r="H251" s="66"/>
      <c r="I251" s="69" t="s">
        <v>101</v>
      </c>
    </row>
    <row r="252" customHeight="1" spans="1:9">
      <c r="A252" s="70">
        <v>163</v>
      </c>
      <c r="B252" s="79" t="s">
        <v>162</v>
      </c>
      <c r="C252" s="61" t="s">
        <v>162</v>
      </c>
      <c r="D252" s="62"/>
      <c r="E252" s="63" t="s">
        <v>46</v>
      </c>
      <c r="F252" s="80">
        <v>142</v>
      </c>
      <c r="G252" s="81"/>
      <c r="H252" s="66"/>
      <c r="I252" s="69" t="s">
        <v>101</v>
      </c>
    </row>
    <row r="253" customHeight="1" spans="1:9">
      <c r="A253" s="70">
        <v>164</v>
      </c>
      <c r="B253" s="79" t="s">
        <v>213</v>
      </c>
      <c r="C253" s="61" t="s">
        <v>213</v>
      </c>
      <c r="D253" s="62"/>
      <c r="E253" s="63" t="s">
        <v>46</v>
      </c>
      <c r="F253" s="80">
        <v>4</v>
      </c>
      <c r="G253" s="81"/>
      <c r="H253" s="66"/>
      <c r="I253" s="69" t="s">
        <v>101</v>
      </c>
    </row>
    <row r="254" customHeight="1" spans="1:9">
      <c r="A254" s="70">
        <v>165</v>
      </c>
      <c r="B254" s="79" t="s">
        <v>214</v>
      </c>
      <c r="C254" s="61" t="s">
        <v>214</v>
      </c>
      <c r="D254" s="62"/>
      <c r="E254" s="63" t="s">
        <v>46</v>
      </c>
      <c r="F254" s="80">
        <v>14</v>
      </c>
      <c r="G254" s="81"/>
      <c r="H254" s="66"/>
      <c r="I254" s="69" t="s">
        <v>101</v>
      </c>
    </row>
    <row r="255" customHeight="1" spans="1:9">
      <c r="A255" s="70">
        <v>166</v>
      </c>
      <c r="B255" s="79" t="s">
        <v>206</v>
      </c>
      <c r="C255" s="61" t="s">
        <v>206</v>
      </c>
      <c r="D255" s="62"/>
      <c r="E255" s="63" t="s">
        <v>46</v>
      </c>
      <c r="F255" s="80">
        <v>2</v>
      </c>
      <c r="G255" s="81"/>
      <c r="H255" s="66"/>
      <c r="I255" s="69" t="s">
        <v>101</v>
      </c>
    </row>
    <row r="256" customHeight="1" spans="1:9">
      <c r="A256" s="70">
        <v>167</v>
      </c>
      <c r="B256" s="79" t="s">
        <v>215</v>
      </c>
      <c r="C256" s="61" t="s">
        <v>215</v>
      </c>
      <c r="D256" s="62"/>
      <c r="E256" s="63" t="s">
        <v>46</v>
      </c>
      <c r="F256" s="80">
        <v>1</v>
      </c>
      <c r="G256" s="81"/>
      <c r="H256" s="66"/>
      <c r="I256" s="69" t="s">
        <v>101</v>
      </c>
    </row>
    <row r="257" customHeight="1" spans="1:9">
      <c r="A257" s="70">
        <v>168</v>
      </c>
      <c r="B257" s="79" t="s">
        <v>163</v>
      </c>
      <c r="C257" s="61" t="s">
        <v>163</v>
      </c>
      <c r="D257" s="62"/>
      <c r="E257" s="63" t="s">
        <v>46</v>
      </c>
      <c r="F257" s="80">
        <v>51</v>
      </c>
      <c r="G257" s="81"/>
      <c r="H257" s="66"/>
      <c r="I257" s="69" t="s">
        <v>101</v>
      </c>
    </row>
    <row r="258" customHeight="1" spans="1:9">
      <c r="A258" s="70">
        <v>169</v>
      </c>
      <c r="B258" s="79" t="s">
        <v>170</v>
      </c>
      <c r="C258" s="61" t="s">
        <v>170</v>
      </c>
      <c r="D258" s="62"/>
      <c r="E258" s="63" t="s">
        <v>46</v>
      </c>
      <c r="F258" s="80">
        <v>35</v>
      </c>
      <c r="G258" s="81"/>
      <c r="H258" s="66"/>
      <c r="I258" s="69" t="s">
        <v>101</v>
      </c>
    </row>
    <row r="259" customHeight="1" spans="1:9">
      <c r="A259" s="70">
        <v>170</v>
      </c>
      <c r="B259" s="79" t="s">
        <v>164</v>
      </c>
      <c r="C259" s="61" t="s">
        <v>164</v>
      </c>
      <c r="D259" s="62"/>
      <c r="E259" s="63" t="s">
        <v>46</v>
      </c>
      <c r="F259" s="80">
        <v>315</v>
      </c>
      <c r="G259" s="81"/>
      <c r="H259" s="66"/>
      <c r="I259" s="69" t="s">
        <v>101</v>
      </c>
    </row>
    <row r="260" customHeight="1" spans="1:9">
      <c r="A260" s="70">
        <v>171</v>
      </c>
      <c r="B260" s="79" t="s">
        <v>165</v>
      </c>
      <c r="C260" s="61" t="s">
        <v>165</v>
      </c>
      <c r="D260" s="62"/>
      <c r="E260" s="63" t="s">
        <v>46</v>
      </c>
      <c r="F260" s="80">
        <v>20</v>
      </c>
      <c r="G260" s="81"/>
      <c r="H260" s="66"/>
      <c r="I260" s="69" t="s">
        <v>101</v>
      </c>
    </row>
    <row r="261" customHeight="1" spans="1:9">
      <c r="A261" s="70">
        <v>172</v>
      </c>
      <c r="B261" s="79" t="s">
        <v>166</v>
      </c>
      <c r="C261" s="61" t="s">
        <v>166</v>
      </c>
      <c r="D261" s="62"/>
      <c r="E261" s="63" t="s">
        <v>46</v>
      </c>
      <c r="F261" s="80">
        <v>21</v>
      </c>
      <c r="G261" s="81"/>
      <c r="H261" s="66"/>
      <c r="I261" s="69" t="s">
        <v>101</v>
      </c>
    </row>
    <row r="262" customHeight="1" spans="1:9">
      <c r="A262" s="70">
        <v>173</v>
      </c>
      <c r="B262" s="79" t="s">
        <v>167</v>
      </c>
      <c r="C262" s="61" t="s">
        <v>167</v>
      </c>
      <c r="D262" s="62"/>
      <c r="E262" s="63" t="s">
        <v>46</v>
      </c>
      <c r="F262" s="80">
        <v>300</v>
      </c>
      <c r="G262" s="81"/>
      <c r="H262" s="66"/>
      <c r="I262" s="69" t="s">
        <v>101</v>
      </c>
    </row>
    <row r="263" customHeight="1" spans="1:9">
      <c r="A263" s="70">
        <v>174</v>
      </c>
      <c r="B263" s="79" t="s">
        <v>171</v>
      </c>
      <c r="C263" s="61" t="s">
        <v>171</v>
      </c>
      <c r="D263" s="62"/>
      <c r="E263" s="63" t="s">
        <v>46</v>
      </c>
      <c r="F263" s="80">
        <v>14</v>
      </c>
      <c r="G263" s="81"/>
      <c r="H263" s="66"/>
      <c r="I263" s="69" t="s">
        <v>101</v>
      </c>
    </row>
    <row r="264" customHeight="1" spans="1:9">
      <c r="A264" s="70">
        <v>175</v>
      </c>
      <c r="B264" s="79" t="s">
        <v>168</v>
      </c>
      <c r="C264" s="61" t="s">
        <v>168</v>
      </c>
      <c r="D264" s="62"/>
      <c r="E264" s="63" t="s">
        <v>46</v>
      </c>
      <c r="F264" s="80">
        <v>5</v>
      </c>
      <c r="G264" s="81"/>
      <c r="H264" s="66"/>
      <c r="I264" s="69" t="s">
        <v>101</v>
      </c>
    </row>
    <row r="265" customHeight="1" spans="1:9">
      <c r="A265" s="70">
        <v>176</v>
      </c>
      <c r="B265" s="79" t="s">
        <v>216</v>
      </c>
      <c r="C265" s="61" t="s">
        <v>216</v>
      </c>
      <c r="D265" s="62"/>
      <c r="E265" s="63" t="s">
        <v>46</v>
      </c>
      <c r="F265" s="80">
        <v>1</v>
      </c>
      <c r="G265" s="81"/>
      <c r="H265" s="66"/>
      <c r="I265" s="69" t="s">
        <v>101</v>
      </c>
    </row>
    <row r="266" customHeight="1" spans="1:9">
      <c r="A266" s="70">
        <v>177</v>
      </c>
      <c r="B266" s="79" t="s">
        <v>169</v>
      </c>
      <c r="C266" s="61" t="s">
        <v>169</v>
      </c>
      <c r="D266" s="62"/>
      <c r="E266" s="63" t="s">
        <v>46</v>
      </c>
      <c r="F266" s="80">
        <v>19</v>
      </c>
      <c r="G266" s="81"/>
      <c r="H266" s="66"/>
      <c r="I266" s="69" t="s">
        <v>101</v>
      </c>
    </row>
    <row r="267" customHeight="1" spans="1:9">
      <c r="A267" s="70">
        <v>178</v>
      </c>
      <c r="B267" s="79" t="s">
        <v>172</v>
      </c>
      <c r="C267" s="61" t="s">
        <v>172</v>
      </c>
      <c r="D267" s="62"/>
      <c r="E267" s="63" t="s">
        <v>46</v>
      </c>
      <c r="F267" s="80">
        <v>6</v>
      </c>
      <c r="G267" s="81"/>
      <c r="H267" s="66"/>
      <c r="I267" s="69" t="s">
        <v>101</v>
      </c>
    </row>
    <row r="268" customHeight="1" spans="1:9">
      <c r="A268" s="70">
        <v>179</v>
      </c>
      <c r="B268" s="79" t="s">
        <v>173</v>
      </c>
      <c r="C268" s="61" t="s">
        <v>173</v>
      </c>
      <c r="D268" s="62"/>
      <c r="E268" s="63" t="s">
        <v>46</v>
      </c>
      <c r="F268" s="80">
        <v>54</v>
      </c>
      <c r="G268" s="81"/>
      <c r="H268" s="66"/>
      <c r="I268" s="69" t="s">
        <v>101</v>
      </c>
    </row>
    <row r="269" customHeight="1" spans="1:9">
      <c r="A269" s="70">
        <v>180</v>
      </c>
      <c r="B269" s="79" t="s">
        <v>174</v>
      </c>
      <c r="C269" s="61" t="s">
        <v>174</v>
      </c>
      <c r="D269" s="62"/>
      <c r="E269" s="63" t="s">
        <v>46</v>
      </c>
      <c r="F269" s="80">
        <v>21</v>
      </c>
      <c r="G269" s="81"/>
      <c r="H269" s="66"/>
      <c r="I269" s="69" t="s">
        <v>101</v>
      </c>
    </row>
    <row r="270" customHeight="1" spans="1:9">
      <c r="A270" s="70">
        <v>181</v>
      </c>
      <c r="B270" s="79" t="s">
        <v>207</v>
      </c>
      <c r="C270" s="61" t="s">
        <v>207</v>
      </c>
      <c r="D270" s="62"/>
      <c r="E270" s="63" t="s">
        <v>46</v>
      </c>
      <c r="F270" s="80">
        <v>1</v>
      </c>
      <c r="G270" s="81"/>
      <c r="H270" s="66"/>
      <c r="I270" s="69" t="s">
        <v>101</v>
      </c>
    </row>
    <row r="271" customHeight="1" spans="1:9">
      <c r="A271" s="70">
        <v>182</v>
      </c>
      <c r="B271" s="79" t="s">
        <v>175</v>
      </c>
      <c r="C271" s="61" t="s">
        <v>175</v>
      </c>
      <c r="D271" s="62"/>
      <c r="E271" s="63" t="s">
        <v>46</v>
      </c>
      <c r="F271" s="80">
        <v>29</v>
      </c>
      <c r="G271" s="81"/>
      <c r="H271" s="66"/>
      <c r="I271" s="69" t="s">
        <v>101</v>
      </c>
    </row>
    <row r="272" customHeight="1" spans="1:9">
      <c r="A272" s="70">
        <v>183</v>
      </c>
      <c r="B272" s="79" t="s">
        <v>161</v>
      </c>
      <c r="C272" s="61" t="s">
        <v>161</v>
      </c>
      <c r="D272" s="62"/>
      <c r="E272" s="63" t="s">
        <v>46</v>
      </c>
      <c r="F272" s="80">
        <v>51</v>
      </c>
      <c r="G272" s="81"/>
      <c r="H272" s="66"/>
      <c r="I272" s="69" t="s">
        <v>101</v>
      </c>
    </row>
    <row r="273" customHeight="1" spans="1:9">
      <c r="A273" s="70">
        <v>184</v>
      </c>
      <c r="B273" s="79" t="s">
        <v>162</v>
      </c>
      <c r="C273" s="61" t="s">
        <v>162</v>
      </c>
      <c r="D273" s="62"/>
      <c r="E273" s="63" t="s">
        <v>46</v>
      </c>
      <c r="F273" s="80">
        <v>105</v>
      </c>
      <c r="G273" s="81"/>
      <c r="H273" s="66"/>
      <c r="I273" s="69" t="s">
        <v>101</v>
      </c>
    </row>
    <row r="274" customHeight="1" spans="1:9">
      <c r="A274" s="70">
        <v>185</v>
      </c>
      <c r="B274" s="79" t="s">
        <v>163</v>
      </c>
      <c r="C274" s="61" t="s">
        <v>163</v>
      </c>
      <c r="D274" s="62"/>
      <c r="E274" s="63" t="s">
        <v>46</v>
      </c>
      <c r="F274" s="80">
        <v>42</v>
      </c>
      <c r="G274" s="81"/>
      <c r="H274" s="66"/>
      <c r="I274" s="69" t="s">
        <v>101</v>
      </c>
    </row>
    <row r="275" customHeight="1" spans="1:9">
      <c r="A275" s="70">
        <v>186</v>
      </c>
      <c r="B275" s="79" t="s">
        <v>170</v>
      </c>
      <c r="C275" s="61" t="s">
        <v>170</v>
      </c>
      <c r="D275" s="62"/>
      <c r="E275" s="63" t="s">
        <v>46</v>
      </c>
      <c r="F275" s="80">
        <v>7</v>
      </c>
      <c r="G275" s="81"/>
      <c r="H275" s="66"/>
      <c r="I275" s="69" t="s">
        <v>101</v>
      </c>
    </row>
    <row r="276" customHeight="1" spans="1:9">
      <c r="A276" s="70">
        <v>187</v>
      </c>
      <c r="B276" s="79" t="s">
        <v>164</v>
      </c>
      <c r="C276" s="61" t="s">
        <v>164</v>
      </c>
      <c r="D276" s="62"/>
      <c r="E276" s="63" t="s">
        <v>46</v>
      </c>
      <c r="F276" s="80">
        <v>1</v>
      </c>
      <c r="G276" s="81"/>
      <c r="H276" s="66"/>
      <c r="I276" s="69" t="s">
        <v>101</v>
      </c>
    </row>
    <row r="277" customHeight="1" spans="1:9">
      <c r="A277" s="70">
        <v>188</v>
      </c>
      <c r="B277" s="79" t="s">
        <v>165</v>
      </c>
      <c r="C277" s="61" t="s">
        <v>165</v>
      </c>
      <c r="D277" s="62"/>
      <c r="E277" s="63" t="s">
        <v>46</v>
      </c>
      <c r="F277" s="80">
        <v>45</v>
      </c>
      <c r="G277" s="81"/>
      <c r="H277" s="66"/>
      <c r="I277" s="69" t="s">
        <v>101</v>
      </c>
    </row>
    <row r="278" customHeight="1" spans="1:9">
      <c r="A278" s="70">
        <v>189</v>
      </c>
      <c r="B278" s="79" t="s">
        <v>217</v>
      </c>
      <c r="C278" s="61" t="s">
        <v>217</v>
      </c>
      <c r="D278" s="62"/>
      <c r="E278" s="63" t="s">
        <v>46</v>
      </c>
      <c r="F278" s="80">
        <v>2</v>
      </c>
      <c r="G278" s="81"/>
      <c r="H278" s="66"/>
      <c r="I278" s="69" t="s">
        <v>101</v>
      </c>
    </row>
    <row r="279" customHeight="1" spans="1:9">
      <c r="A279" s="70">
        <v>190</v>
      </c>
      <c r="B279" s="79" t="s">
        <v>167</v>
      </c>
      <c r="C279" s="61" t="s">
        <v>167</v>
      </c>
      <c r="D279" s="62"/>
      <c r="E279" s="63" t="s">
        <v>46</v>
      </c>
      <c r="F279" s="80">
        <v>22</v>
      </c>
      <c r="G279" s="81"/>
      <c r="H279" s="66"/>
      <c r="I279" s="69" t="s">
        <v>101</v>
      </c>
    </row>
    <row r="280" customHeight="1" spans="1:9">
      <c r="A280" s="70">
        <v>191</v>
      </c>
      <c r="B280" s="79" t="s">
        <v>171</v>
      </c>
      <c r="C280" s="61" t="s">
        <v>171</v>
      </c>
      <c r="D280" s="62"/>
      <c r="E280" s="63" t="s">
        <v>46</v>
      </c>
      <c r="F280" s="80">
        <v>45</v>
      </c>
      <c r="G280" s="81"/>
      <c r="H280" s="66"/>
      <c r="I280" s="69" t="s">
        <v>101</v>
      </c>
    </row>
    <row r="281" customHeight="1" spans="1:9">
      <c r="A281" s="70">
        <v>192</v>
      </c>
      <c r="B281" s="79" t="s">
        <v>218</v>
      </c>
      <c r="C281" s="61" t="s">
        <v>218</v>
      </c>
      <c r="D281" s="62"/>
      <c r="E281" s="63" t="s">
        <v>46</v>
      </c>
      <c r="F281" s="80">
        <v>3</v>
      </c>
      <c r="G281" s="81"/>
      <c r="H281" s="66"/>
      <c r="I281" s="69" t="s">
        <v>101</v>
      </c>
    </row>
    <row r="282" customHeight="1" spans="1:9">
      <c r="A282" s="70">
        <v>193</v>
      </c>
      <c r="B282" s="79" t="s">
        <v>168</v>
      </c>
      <c r="C282" s="61" t="s">
        <v>168</v>
      </c>
      <c r="D282" s="62"/>
      <c r="E282" s="63" t="s">
        <v>46</v>
      </c>
      <c r="F282" s="80">
        <v>37</v>
      </c>
      <c r="G282" s="81"/>
      <c r="H282" s="66"/>
      <c r="I282" s="69" t="s">
        <v>101</v>
      </c>
    </row>
    <row r="283" customHeight="1" spans="1:9">
      <c r="A283" s="70">
        <v>194</v>
      </c>
      <c r="B283" s="79" t="s">
        <v>169</v>
      </c>
      <c r="C283" s="61" t="s">
        <v>169</v>
      </c>
      <c r="D283" s="62"/>
      <c r="E283" s="63" t="s">
        <v>46</v>
      </c>
      <c r="F283" s="80">
        <v>14</v>
      </c>
      <c r="G283" s="81"/>
      <c r="H283" s="66"/>
      <c r="I283" s="69" t="s">
        <v>101</v>
      </c>
    </row>
    <row r="284" customHeight="1" spans="1:9">
      <c r="A284" s="70">
        <v>195</v>
      </c>
      <c r="B284" s="79" t="s">
        <v>211</v>
      </c>
      <c r="C284" s="61" t="s">
        <v>211</v>
      </c>
      <c r="D284" s="62"/>
      <c r="E284" s="63" t="s">
        <v>46</v>
      </c>
      <c r="F284" s="80">
        <v>2</v>
      </c>
      <c r="G284" s="81"/>
      <c r="H284" s="66"/>
      <c r="I284" s="69" t="s">
        <v>101</v>
      </c>
    </row>
    <row r="285" customHeight="1" spans="1:9">
      <c r="A285" s="70">
        <v>196</v>
      </c>
      <c r="B285" s="79" t="s">
        <v>173</v>
      </c>
      <c r="C285" s="61" t="s">
        <v>173</v>
      </c>
      <c r="D285" s="62"/>
      <c r="E285" s="63" t="s">
        <v>46</v>
      </c>
      <c r="F285" s="80">
        <v>39</v>
      </c>
      <c r="G285" s="81"/>
      <c r="H285" s="66"/>
      <c r="I285" s="69" t="s">
        <v>101</v>
      </c>
    </row>
    <row r="286" customHeight="1" spans="1:9">
      <c r="A286" s="70">
        <v>197</v>
      </c>
      <c r="B286" s="79" t="s">
        <v>174</v>
      </c>
      <c r="C286" s="61" t="s">
        <v>174</v>
      </c>
      <c r="D286" s="62"/>
      <c r="E286" s="63" t="s">
        <v>46</v>
      </c>
      <c r="F286" s="80">
        <v>36</v>
      </c>
      <c r="G286" s="81"/>
      <c r="H286" s="66"/>
      <c r="I286" s="69" t="s">
        <v>101</v>
      </c>
    </row>
    <row r="287" customHeight="1" spans="1:9">
      <c r="A287" s="70">
        <v>198</v>
      </c>
      <c r="B287" s="79" t="s">
        <v>207</v>
      </c>
      <c r="C287" s="61" t="s">
        <v>207</v>
      </c>
      <c r="D287" s="62"/>
      <c r="E287" s="63" t="s">
        <v>46</v>
      </c>
      <c r="F287" s="80">
        <v>12</v>
      </c>
      <c r="G287" s="81"/>
      <c r="H287" s="66"/>
      <c r="I287" s="69" t="s">
        <v>101</v>
      </c>
    </row>
    <row r="288" customHeight="1" spans="1:9">
      <c r="A288" s="70">
        <v>199</v>
      </c>
      <c r="B288" s="79" t="s">
        <v>175</v>
      </c>
      <c r="C288" s="61" t="s">
        <v>175</v>
      </c>
      <c r="D288" s="62"/>
      <c r="E288" s="63" t="s">
        <v>46</v>
      </c>
      <c r="F288" s="80">
        <v>118</v>
      </c>
      <c r="G288" s="81"/>
      <c r="H288" s="66"/>
      <c r="I288" s="69" t="s">
        <v>101</v>
      </c>
    </row>
    <row r="289" customHeight="1" spans="1:9">
      <c r="A289" s="70">
        <v>200</v>
      </c>
      <c r="B289" s="79" t="s">
        <v>219</v>
      </c>
      <c r="C289" s="61" t="s">
        <v>219</v>
      </c>
      <c r="D289" s="62"/>
      <c r="E289" s="63" t="s">
        <v>46</v>
      </c>
      <c r="F289" s="80">
        <v>20</v>
      </c>
      <c r="G289" s="81"/>
      <c r="H289" s="66"/>
      <c r="I289" s="69" t="s">
        <v>101</v>
      </c>
    </row>
    <row r="290" customHeight="1" spans="1:9">
      <c r="A290" s="70">
        <v>201</v>
      </c>
      <c r="B290" s="79" t="s">
        <v>220</v>
      </c>
      <c r="C290" s="61" t="s">
        <v>220</v>
      </c>
      <c r="D290" s="62"/>
      <c r="E290" s="63" t="s">
        <v>46</v>
      </c>
      <c r="F290" s="80">
        <v>2</v>
      </c>
      <c r="G290" s="81"/>
      <c r="H290" s="66"/>
      <c r="I290" s="69" t="s">
        <v>101</v>
      </c>
    </row>
    <row r="291" customHeight="1" spans="1:9">
      <c r="A291" s="70">
        <v>202</v>
      </c>
      <c r="B291" s="79" t="s">
        <v>221</v>
      </c>
      <c r="C291" s="61" t="s">
        <v>221</v>
      </c>
      <c r="D291" s="62"/>
      <c r="E291" s="63" t="s">
        <v>46</v>
      </c>
      <c r="F291" s="80">
        <v>9</v>
      </c>
      <c r="G291" s="81"/>
      <c r="H291" s="66"/>
      <c r="I291" s="69" t="s">
        <v>101</v>
      </c>
    </row>
    <row r="292" customHeight="1" spans="1:9">
      <c r="A292" s="70">
        <v>203</v>
      </c>
      <c r="B292" s="79" t="s">
        <v>222</v>
      </c>
      <c r="C292" s="61" t="s">
        <v>222</v>
      </c>
      <c r="D292" s="62"/>
      <c r="E292" s="63" t="s">
        <v>46</v>
      </c>
      <c r="F292" s="80">
        <v>7</v>
      </c>
      <c r="G292" s="81"/>
      <c r="H292" s="66"/>
      <c r="I292" s="69" t="s">
        <v>101</v>
      </c>
    </row>
    <row r="293" customHeight="1" spans="1:9">
      <c r="A293" s="70">
        <v>204</v>
      </c>
      <c r="B293" s="79" t="s">
        <v>223</v>
      </c>
      <c r="C293" s="61" t="s">
        <v>223</v>
      </c>
      <c r="D293" s="62"/>
      <c r="E293" s="63" t="s">
        <v>46</v>
      </c>
      <c r="F293" s="80">
        <v>17</v>
      </c>
      <c r="G293" s="81"/>
      <c r="H293" s="66"/>
      <c r="I293" s="69" t="s">
        <v>101</v>
      </c>
    </row>
    <row r="294" customHeight="1" spans="1:9">
      <c r="A294" s="70">
        <v>205</v>
      </c>
      <c r="B294" s="79" t="s">
        <v>224</v>
      </c>
      <c r="C294" s="61" t="s">
        <v>224</v>
      </c>
      <c r="D294" s="62"/>
      <c r="E294" s="63" t="s">
        <v>46</v>
      </c>
      <c r="F294" s="80">
        <v>40</v>
      </c>
      <c r="G294" s="81"/>
      <c r="H294" s="66"/>
      <c r="I294" s="69" t="s">
        <v>101</v>
      </c>
    </row>
    <row r="295" customHeight="1" spans="1:9">
      <c r="A295" s="70">
        <v>206</v>
      </c>
      <c r="B295" s="79" t="s">
        <v>225</v>
      </c>
      <c r="C295" s="61" t="s">
        <v>225</v>
      </c>
      <c r="D295" s="62"/>
      <c r="E295" s="63" t="s">
        <v>46</v>
      </c>
      <c r="F295" s="80">
        <v>48</v>
      </c>
      <c r="G295" s="81"/>
      <c r="H295" s="66"/>
      <c r="I295" s="69" t="s">
        <v>101</v>
      </c>
    </row>
    <row r="296" customHeight="1" spans="1:9">
      <c r="A296" s="70">
        <v>207</v>
      </c>
      <c r="B296" s="79" t="s">
        <v>226</v>
      </c>
      <c r="C296" s="61" t="s">
        <v>226</v>
      </c>
      <c r="D296" s="62"/>
      <c r="E296" s="63" t="s">
        <v>46</v>
      </c>
      <c r="F296" s="80">
        <v>51</v>
      </c>
      <c r="G296" s="81"/>
      <c r="H296" s="66"/>
      <c r="I296" s="69" t="s">
        <v>101</v>
      </c>
    </row>
    <row r="297" customHeight="1" spans="1:9">
      <c r="A297" s="70">
        <v>208</v>
      </c>
      <c r="B297" s="79" t="s">
        <v>227</v>
      </c>
      <c r="C297" s="61" t="s">
        <v>227</v>
      </c>
      <c r="D297" s="62"/>
      <c r="E297" s="63" t="s">
        <v>46</v>
      </c>
      <c r="F297" s="80">
        <v>38</v>
      </c>
      <c r="G297" s="81"/>
      <c r="H297" s="66"/>
      <c r="I297" s="69" t="s">
        <v>101</v>
      </c>
    </row>
    <row r="298" customHeight="1" spans="1:9">
      <c r="A298" s="70">
        <v>209</v>
      </c>
      <c r="B298" s="79" t="s">
        <v>228</v>
      </c>
      <c r="C298" s="61" t="s">
        <v>228</v>
      </c>
      <c r="D298" s="62"/>
      <c r="E298" s="63" t="s">
        <v>46</v>
      </c>
      <c r="F298" s="80">
        <v>17</v>
      </c>
      <c r="G298" s="81"/>
      <c r="H298" s="66"/>
      <c r="I298" s="69" t="s">
        <v>101</v>
      </c>
    </row>
    <row r="299" customHeight="1" spans="1:9">
      <c r="A299" s="70">
        <v>210</v>
      </c>
      <c r="B299" s="79" t="s">
        <v>229</v>
      </c>
      <c r="C299" s="61" t="s">
        <v>229</v>
      </c>
      <c r="D299" s="62"/>
      <c r="E299" s="63" t="s">
        <v>46</v>
      </c>
      <c r="F299" s="80">
        <v>10</v>
      </c>
      <c r="G299" s="81"/>
      <c r="H299" s="66"/>
      <c r="I299" s="69" t="s">
        <v>101</v>
      </c>
    </row>
    <row r="300" customHeight="1" spans="1:9">
      <c r="A300" s="70">
        <v>211</v>
      </c>
      <c r="B300" s="79" t="s">
        <v>230</v>
      </c>
      <c r="C300" s="61" t="s">
        <v>230</v>
      </c>
      <c r="D300" s="62"/>
      <c r="E300" s="63" t="s">
        <v>46</v>
      </c>
      <c r="F300" s="80">
        <v>2</v>
      </c>
      <c r="G300" s="81"/>
      <c r="H300" s="66"/>
      <c r="I300" s="69" t="s">
        <v>101</v>
      </c>
    </row>
    <row r="301" customHeight="1" spans="1:9">
      <c r="A301" s="70">
        <v>212</v>
      </c>
      <c r="B301" s="79" t="s">
        <v>231</v>
      </c>
      <c r="C301" s="61" t="s">
        <v>231</v>
      </c>
      <c r="D301" s="62"/>
      <c r="E301" s="63" t="s">
        <v>46</v>
      </c>
      <c r="F301" s="80">
        <v>157</v>
      </c>
      <c r="G301" s="81"/>
      <c r="H301" s="66"/>
      <c r="I301" s="69" t="s">
        <v>101</v>
      </c>
    </row>
    <row r="302" customHeight="1" spans="1:9">
      <c r="A302" s="70">
        <v>213</v>
      </c>
      <c r="B302" s="79" t="s">
        <v>232</v>
      </c>
      <c r="C302" s="61" t="s">
        <v>232</v>
      </c>
      <c r="D302" s="62"/>
      <c r="E302" s="63" t="s">
        <v>46</v>
      </c>
      <c r="F302" s="80">
        <v>68</v>
      </c>
      <c r="G302" s="81"/>
      <c r="H302" s="66"/>
      <c r="I302" s="69" t="s">
        <v>101</v>
      </c>
    </row>
    <row r="303" customHeight="1" spans="1:9">
      <c r="A303" s="70">
        <v>214</v>
      </c>
      <c r="B303" s="79" t="s">
        <v>219</v>
      </c>
      <c r="C303" s="61" t="s">
        <v>219</v>
      </c>
      <c r="D303" s="62"/>
      <c r="E303" s="63" t="s">
        <v>46</v>
      </c>
      <c r="F303" s="80">
        <v>4</v>
      </c>
      <c r="G303" s="81"/>
      <c r="H303" s="66"/>
      <c r="I303" s="69" t="s">
        <v>101</v>
      </c>
    </row>
    <row r="304" customHeight="1" spans="1:9">
      <c r="A304" s="70">
        <v>215</v>
      </c>
      <c r="B304" s="79" t="s">
        <v>220</v>
      </c>
      <c r="C304" s="61" t="s">
        <v>220</v>
      </c>
      <c r="D304" s="62"/>
      <c r="E304" s="63" t="s">
        <v>46</v>
      </c>
      <c r="F304" s="80">
        <v>1</v>
      </c>
      <c r="G304" s="81"/>
      <c r="H304" s="66"/>
      <c r="I304" s="69" t="s">
        <v>101</v>
      </c>
    </row>
    <row r="305" customHeight="1" spans="1:9">
      <c r="A305" s="70">
        <v>216</v>
      </c>
      <c r="B305" s="79" t="s">
        <v>221</v>
      </c>
      <c r="C305" s="61" t="s">
        <v>221</v>
      </c>
      <c r="D305" s="62"/>
      <c r="E305" s="63" t="s">
        <v>46</v>
      </c>
      <c r="F305" s="80">
        <v>2</v>
      </c>
      <c r="G305" s="81"/>
      <c r="H305" s="66"/>
      <c r="I305" s="69" t="s">
        <v>101</v>
      </c>
    </row>
    <row r="306" customHeight="1" spans="1:9">
      <c r="A306" s="70">
        <v>217</v>
      </c>
      <c r="B306" s="79" t="s">
        <v>222</v>
      </c>
      <c r="C306" s="61" t="s">
        <v>222</v>
      </c>
      <c r="D306" s="62"/>
      <c r="E306" s="63" t="s">
        <v>46</v>
      </c>
      <c r="F306" s="80">
        <v>7</v>
      </c>
      <c r="G306" s="81"/>
      <c r="H306" s="66"/>
      <c r="I306" s="69" t="s">
        <v>101</v>
      </c>
    </row>
    <row r="307" customHeight="1" spans="1:9">
      <c r="A307" s="70">
        <v>218</v>
      </c>
      <c r="B307" s="79" t="s">
        <v>223</v>
      </c>
      <c r="C307" s="61" t="s">
        <v>223</v>
      </c>
      <c r="D307" s="62"/>
      <c r="E307" s="63" t="s">
        <v>46</v>
      </c>
      <c r="F307" s="80">
        <v>5</v>
      </c>
      <c r="G307" s="81"/>
      <c r="H307" s="66"/>
      <c r="I307" s="69" t="s">
        <v>101</v>
      </c>
    </row>
    <row r="308" customHeight="1" spans="1:9">
      <c r="A308" s="70">
        <v>219</v>
      </c>
      <c r="B308" s="79" t="s">
        <v>224</v>
      </c>
      <c r="C308" s="61" t="s">
        <v>224</v>
      </c>
      <c r="D308" s="62"/>
      <c r="E308" s="63" t="s">
        <v>46</v>
      </c>
      <c r="F308" s="80">
        <v>4</v>
      </c>
      <c r="G308" s="81"/>
      <c r="H308" s="66"/>
      <c r="I308" s="69" t="s">
        <v>101</v>
      </c>
    </row>
    <row r="309" customHeight="1" spans="1:9">
      <c r="A309" s="70">
        <v>220</v>
      </c>
      <c r="B309" s="79" t="s">
        <v>225</v>
      </c>
      <c r="C309" s="61" t="s">
        <v>225</v>
      </c>
      <c r="D309" s="62"/>
      <c r="E309" s="63" t="s">
        <v>46</v>
      </c>
      <c r="F309" s="80">
        <v>6</v>
      </c>
      <c r="G309" s="81"/>
      <c r="H309" s="66"/>
      <c r="I309" s="69" t="s">
        <v>101</v>
      </c>
    </row>
    <row r="310" customHeight="1" spans="1:9">
      <c r="A310" s="70">
        <v>221</v>
      </c>
      <c r="B310" s="79" t="s">
        <v>226</v>
      </c>
      <c r="C310" s="61" t="s">
        <v>226</v>
      </c>
      <c r="D310" s="62"/>
      <c r="E310" s="63" t="s">
        <v>46</v>
      </c>
      <c r="F310" s="80">
        <v>17</v>
      </c>
      <c r="G310" s="81"/>
      <c r="H310" s="66"/>
      <c r="I310" s="69" t="s">
        <v>101</v>
      </c>
    </row>
    <row r="311" customHeight="1" spans="1:9">
      <c r="A311" s="70">
        <v>222</v>
      </c>
      <c r="B311" s="79" t="s">
        <v>227</v>
      </c>
      <c r="C311" s="61" t="s">
        <v>227</v>
      </c>
      <c r="D311" s="62"/>
      <c r="E311" s="63" t="s">
        <v>46</v>
      </c>
      <c r="F311" s="80">
        <v>7</v>
      </c>
      <c r="G311" s="81"/>
      <c r="H311" s="66"/>
      <c r="I311" s="69" t="s">
        <v>101</v>
      </c>
    </row>
    <row r="312" customHeight="1" spans="1:9">
      <c r="A312" s="70">
        <v>223</v>
      </c>
      <c r="B312" s="79" t="s">
        <v>228</v>
      </c>
      <c r="C312" s="61" t="s">
        <v>228</v>
      </c>
      <c r="D312" s="62"/>
      <c r="E312" s="63" t="s">
        <v>46</v>
      </c>
      <c r="F312" s="80">
        <v>1</v>
      </c>
      <c r="G312" s="81"/>
      <c r="H312" s="66"/>
      <c r="I312" s="69" t="s">
        <v>101</v>
      </c>
    </row>
    <row r="313" customHeight="1" spans="1:9">
      <c r="A313" s="70">
        <v>224</v>
      </c>
      <c r="B313" s="79" t="s">
        <v>229</v>
      </c>
      <c r="C313" s="61" t="s">
        <v>229</v>
      </c>
      <c r="D313" s="62"/>
      <c r="E313" s="63" t="s">
        <v>46</v>
      </c>
      <c r="F313" s="80">
        <v>1</v>
      </c>
      <c r="G313" s="81"/>
      <c r="H313" s="66"/>
      <c r="I313" s="69" t="s">
        <v>101</v>
      </c>
    </row>
    <row r="314" customHeight="1" spans="1:9">
      <c r="A314" s="70">
        <v>225</v>
      </c>
      <c r="B314" s="79" t="s">
        <v>231</v>
      </c>
      <c r="C314" s="61" t="s">
        <v>231</v>
      </c>
      <c r="D314" s="62"/>
      <c r="E314" s="63" t="s">
        <v>46</v>
      </c>
      <c r="F314" s="80">
        <v>53</v>
      </c>
      <c r="G314" s="81"/>
      <c r="H314" s="66"/>
      <c r="I314" s="69" t="s">
        <v>101</v>
      </c>
    </row>
    <row r="315" customHeight="1" spans="1:9">
      <c r="A315" s="70">
        <v>226</v>
      </c>
      <c r="B315" s="79" t="s">
        <v>233</v>
      </c>
      <c r="C315" s="61" t="s">
        <v>233</v>
      </c>
      <c r="D315" s="62"/>
      <c r="E315" s="63" t="s">
        <v>46</v>
      </c>
      <c r="F315" s="80">
        <v>2</v>
      </c>
      <c r="G315" s="81"/>
      <c r="H315" s="66"/>
      <c r="I315" s="69" t="s">
        <v>101</v>
      </c>
    </row>
    <row r="316" customHeight="1" spans="1:9">
      <c r="A316" s="70">
        <v>227</v>
      </c>
      <c r="B316" s="79" t="s">
        <v>232</v>
      </c>
      <c r="C316" s="61" t="s">
        <v>232</v>
      </c>
      <c r="D316" s="62"/>
      <c r="E316" s="63" t="s">
        <v>46</v>
      </c>
      <c r="F316" s="80">
        <v>19</v>
      </c>
      <c r="G316" s="81"/>
      <c r="H316" s="66"/>
      <c r="I316" s="69" t="s">
        <v>101</v>
      </c>
    </row>
    <row r="317" customHeight="1" spans="1:9">
      <c r="A317" s="70">
        <v>228</v>
      </c>
      <c r="B317" s="79" t="s">
        <v>221</v>
      </c>
      <c r="C317" s="61" t="s">
        <v>221</v>
      </c>
      <c r="D317" s="62"/>
      <c r="E317" s="63" t="s">
        <v>46</v>
      </c>
      <c r="F317" s="80">
        <v>38</v>
      </c>
      <c r="G317" s="81"/>
      <c r="H317" s="66"/>
      <c r="I317" s="69" t="s">
        <v>101</v>
      </c>
    </row>
    <row r="318" customHeight="1" spans="1:9">
      <c r="A318" s="70">
        <v>229</v>
      </c>
      <c r="B318" s="79" t="s">
        <v>222</v>
      </c>
      <c r="C318" s="61" t="s">
        <v>222</v>
      </c>
      <c r="D318" s="62"/>
      <c r="E318" s="63" t="s">
        <v>46</v>
      </c>
      <c r="F318" s="80">
        <v>71</v>
      </c>
      <c r="G318" s="81"/>
      <c r="H318" s="66"/>
      <c r="I318" s="69" t="s">
        <v>101</v>
      </c>
    </row>
    <row r="319" customHeight="1" spans="1:9">
      <c r="A319" s="70">
        <v>230</v>
      </c>
      <c r="B319" s="79" t="s">
        <v>223</v>
      </c>
      <c r="C319" s="61" t="s">
        <v>223</v>
      </c>
      <c r="D319" s="62"/>
      <c r="E319" s="63" t="s">
        <v>46</v>
      </c>
      <c r="F319" s="80">
        <v>18</v>
      </c>
      <c r="G319" s="81"/>
      <c r="H319" s="66"/>
      <c r="I319" s="69" t="s">
        <v>101</v>
      </c>
    </row>
    <row r="320" customHeight="1" spans="1:9">
      <c r="A320" s="70">
        <v>231</v>
      </c>
      <c r="B320" s="79" t="s">
        <v>224</v>
      </c>
      <c r="C320" s="61" t="s">
        <v>224</v>
      </c>
      <c r="D320" s="62"/>
      <c r="E320" s="63" t="s">
        <v>46</v>
      </c>
      <c r="F320" s="80">
        <v>8</v>
      </c>
      <c r="G320" s="81"/>
      <c r="H320" s="66"/>
      <c r="I320" s="69" t="s">
        <v>101</v>
      </c>
    </row>
    <row r="321" customHeight="1" spans="1:9">
      <c r="A321" s="70">
        <v>232</v>
      </c>
      <c r="B321" s="79" t="s">
        <v>225</v>
      </c>
      <c r="C321" s="61" t="s">
        <v>225</v>
      </c>
      <c r="D321" s="62"/>
      <c r="E321" s="63" t="s">
        <v>46</v>
      </c>
      <c r="F321" s="80">
        <v>3</v>
      </c>
      <c r="G321" s="81"/>
      <c r="H321" s="66"/>
      <c r="I321" s="69" t="s">
        <v>101</v>
      </c>
    </row>
    <row r="322" customHeight="1" spans="1:9">
      <c r="A322" s="70">
        <v>233</v>
      </c>
      <c r="B322" s="79" t="s">
        <v>226</v>
      </c>
      <c r="C322" s="61" t="s">
        <v>226</v>
      </c>
      <c r="D322" s="62"/>
      <c r="E322" s="63" t="s">
        <v>46</v>
      </c>
      <c r="F322" s="80">
        <v>31</v>
      </c>
      <c r="G322" s="81"/>
      <c r="H322" s="66"/>
      <c r="I322" s="69" t="s">
        <v>101</v>
      </c>
    </row>
    <row r="323" customHeight="1" spans="1:9">
      <c r="A323" s="70">
        <v>234</v>
      </c>
      <c r="B323" s="79" t="s">
        <v>227</v>
      </c>
      <c r="C323" s="61" t="s">
        <v>227</v>
      </c>
      <c r="D323" s="62"/>
      <c r="E323" s="63" t="s">
        <v>46</v>
      </c>
      <c r="F323" s="80">
        <v>10</v>
      </c>
      <c r="G323" s="81"/>
      <c r="H323" s="66"/>
      <c r="I323" s="69" t="s">
        <v>101</v>
      </c>
    </row>
    <row r="324" customHeight="1" spans="1:9">
      <c r="A324" s="70">
        <v>235</v>
      </c>
      <c r="B324" s="79" t="s">
        <v>228</v>
      </c>
      <c r="C324" s="61" t="s">
        <v>228</v>
      </c>
      <c r="D324" s="62"/>
      <c r="E324" s="63" t="s">
        <v>46</v>
      </c>
      <c r="F324" s="80">
        <v>9</v>
      </c>
      <c r="G324" s="81"/>
      <c r="H324" s="66"/>
      <c r="I324" s="69" t="s">
        <v>101</v>
      </c>
    </row>
    <row r="325" customHeight="1" spans="1:9">
      <c r="A325" s="70">
        <v>236</v>
      </c>
      <c r="B325" s="79" t="s">
        <v>229</v>
      </c>
      <c r="C325" s="61" t="s">
        <v>229</v>
      </c>
      <c r="D325" s="62"/>
      <c r="E325" s="63" t="s">
        <v>46</v>
      </c>
      <c r="F325" s="80">
        <v>12</v>
      </c>
      <c r="G325" s="81"/>
      <c r="H325" s="66"/>
      <c r="I325" s="69" t="s">
        <v>101</v>
      </c>
    </row>
    <row r="326" customHeight="1" spans="1:9">
      <c r="A326" s="70">
        <v>237</v>
      </c>
      <c r="B326" s="79" t="s">
        <v>231</v>
      </c>
      <c r="C326" s="61" t="s">
        <v>231</v>
      </c>
      <c r="D326" s="62"/>
      <c r="E326" s="63" t="s">
        <v>46</v>
      </c>
      <c r="F326" s="80">
        <v>190</v>
      </c>
      <c r="G326" s="81"/>
      <c r="H326" s="66"/>
      <c r="I326" s="69" t="s">
        <v>101</v>
      </c>
    </row>
    <row r="327" customHeight="1" spans="1:9">
      <c r="A327" s="70">
        <v>238</v>
      </c>
      <c r="B327" s="79" t="s">
        <v>232</v>
      </c>
      <c r="C327" s="61" t="s">
        <v>232</v>
      </c>
      <c r="D327" s="62"/>
      <c r="E327" s="63" t="s">
        <v>46</v>
      </c>
      <c r="F327" s="80">
        <v>13</v>
      </c>
      <c r="G327" s="81"/>
      <c r="H327" s="66"/>
      <c r="I327" s="69" t="s">
        <v>101</v>
      </c>
    </row>
    <row r="328" customHeight="1" spans="1:9">
      <c r="A328" s="70">
        <v>239</v>
      </c>
      <c r="B328" s="79" t="s">
        <v>219</v>
      </c>
      <c r="C328" s="61" t="s">
        <v>219</v>
      </c>
      <c r="D328" s="62"/>
      <c r="E328" s="63" t="s">
        <v>46</v>
      </c>
      <c r="F328" s="80">
        <v>3</v>
      </c>
      <c r="G328" s="81"/>
      <c r="H328" s="66"/>
      <c r="I328" s="69" t="s">
        <v>101</v>
      </c>
    </row>
    <row r="329" customHeight="1" spans="1:9">
      <c r="A329" s="70">
        <v>240</v>
      </c>
      <c r="B329" s="79" t="s">
        <v>220</v>
      </c>
      <c r="C329" s="61" t="s">
        <v>220</v>
      </c>
      <c r="D329" s="62"/>
      <c r="E329" s="63" t="s">
        <v>46</v>
      </c>
      <c r="F329" s="80">
        <v>1</v>
      </c>
      <c r="G329" s="81"/>
      <c r="H329" s="66"/>
      <c r="I329" s="69" t="s">
        <v>101</v>
      </c>
    </row>
    <row r="330" customHeight="1" spans="1:9">
      <c r="A330" s="70">
        <v>241</v>
      </c>
      <c r="B330" s="79" t="s">
        <v>221</v>
      </c>
      <c r="C330" s="61" t="s">
        <v>221</v>
      </c>
      <c r="D330" s="62"/>
      <c r="E330" s="63" t="s">
        <v>46</v>
      </c>
      <c r="F330" s="80">
        <v>8</v>
      </c>
      <c r="G330" s="81"/>
      <c r="H330" s="66"/>
      <c r="I330" s="69" t="s">
        <v>101</v>
      </c>
    </row>
    <row r="331" customHeight="1" spans="1:9">
      <c r="A331" s="70">
        <v>242</v>
      </c>
      <c r="B331" s="79" t="s">
        <v>222</v>
      </c>
      <c r="C331" s="61" t="s">
        <v>222</v>
      </c>
      <c r="D331" s="62"/>
      <c r="E331" s="63" t="s">
        <v>46</v>
      </c>
      <c r="F331" s="80">
        <v>10</v>
      </c>
      <c r="G331" s="81"/>
      <c r="H331" s="66"/>
      <c r="I331" s="69" t="s">
        <v>101</v>
      </c>
    </row>
    <row r="332" customHeight="1" spans="1:9">
      <c r="A332" s="70">
        <v>243</v>
      </c>
      <c r="B332" s="79" t="s">
        <v>223</v>
      </c>
      <c r="C332" s="61" t="s">
        <v>223</v>
      </c>
      <c r="D332" s="62"/>
      <c r="E332" s="63" t="s">
        <v>46</v>
      </c>
      <c r="F332" s="80">
        <v>4</v>
      </c>
      <c r="G332" s="81"/>
      <c r="H332" s="66"/>
      <c r="I332" s="69" t="s">
        <v>101</v>
      </c>
    </row>
    <row r="333" customHeight="1" spans="1:9">
      <c r="A333" s="70">
        <v>244</v>
      </c>
      <c r="B333" s="79" t="s">
        <v>224</v>
      </c>
      <c r="C333" s="61" t="s">
        <v>224</v>
      </c>
      <c r="D333" s="62"/>
      <c r="E333" s="63" t="s">
        <v>46</v>
      </c>
      <c r="F333" s="80">
        <v>12</v>
      </c>
      <c r="G333" s="81"/>
      <c r="H333" s="66"/>
      <c r="I333" s="69" t="s">
        <v>101</v>
      </c>
    </row>
    <row r="334" customHeight="1" spans="1:9">
      <c r="A334" s="70">
        <v>245</v>
      </c>
      <c r="B334" s="79" t="s">
        <v>225</v>
      </c>
      <c r="C334" s="61" t="s">
        <v>225</v>
      </c>
      <c r="D334" s="62"/>
      <c r="E334" s="63" t="s">
        <v>46</v>
      </c>
      <c r="F334" s="80">
        <v>13</v>
      </c>
      <c r="G334" s="81"/>
      <c r="H334" s="66"/>
      <c r="I334" s="69" t="s">
        <v>101</v>
      </c>
    </row>
    <row r="335" customHeight="1" spans="1:9">
      <c r="A335" s="70">
        <v>246</v>
      </c>
      <c r="B335" s="79" t="s">
        <v>234</v>
      </c>
      <c r="C335" s="61" t="s">
        <v>234</v>
      </c>
      <c r="D335" s="62"/>
      <c r="E335" s="63" t="s">
        <v>46</v>
      </c>
      <c r="F335" s="80">
        <v>10</v>
      </c>
      <c r="G335" s="81"/>
      <c r="H335" s="66"/>
      <c r="I335" s="69" t="s">
        <v>101</v>
      </c>
    </row>
    <row r="336" customHeight="1" spans="1:9">
      <c r="A336" s="70">
        <v>247</v>
      </c>
      <c r="B336" s="79" t="s">
        <v>226</v>
      </c>
      <c r="C336" s="61" t="s">
        <v>226</v>
      </c>
      <c r="D336" s="62"/>
      <c r="E336" s="63" t="s">
        <v>46</v>
      </c>
      <c r="F336" s="80">
        <v>55</v>
      </c>
      <c r="G336" s="81"/>
      <c r="H336" s="66"/>
      <c r="I336" s="69" t="s">
        <v>101</v>
      </c>
    </row>
    <row r="337" customHeight="1" spans="1:9">
      <c r="A337" s="70">
        <v>248</v>
      </c>
      <c r="B337" s="79" t="s">
        <v>228</v>
      </c>
      <c r="C337" s="61" t="s">
        <v>228</v>
      </c>
      <c r="D337" s="62"/>
      <c r="E337" s="63" t="s">
        <v>46</v>
      </c>
      <c r="F337" s="80">
        <v>8</v>
      </c>
      <c r="G337" s="81"/>
      <c r="H337" s="66"/>
      <c r="I337" s="69" t="s">
        <v>101</v>
      </c>
    </row>
    <row r="338" customHeight="1" spans="1:9">
      <c r="A338" s="70">
        <v>249</v>
      </c>
      <c r="B338" s="79" t="s">
        <v>229</v>
      </c>
      <c r="C338" s="61" t="s">
        <v>229</v>
      </c>
      <c r="D338" s="62"/>
      <c r="E338" s="63" t="s">
        <v>46</v>
      </c>
      <c r="F338" s="80">
        <v>8</v>
      </c>
      <c r="G338" s="81"/>
      <c r="H338" s="66"/>
      <c r="I338" s="69" t="s">
        <v>101</v>
      </c>
    </row>
    <row r="339" customHeight="1" spans="1:9">
      <c r="A339" s="70">
        <v>250</v>
      </c>
      <c r="B339" s="79" t="s">
        <v>231</v>
      </c>
      <c r="C339" s="61" t="s">
        <v>231</v>
      </c>
      <c r="D339" s="62"/>
      <c r="E339" s="63" t="s">
        <v>46</v>
      </c>
      <c r="F339" s="80">
        <v>84</v>
      </c>
      <c r="G339" s="81"/>
      <c r="H339" s="66"/>
      <c r="I339" s="69" t="s">
        <v>101</v>
      </c>
    </row>
    <row r="340" customHeight="1" spans="1:9">
      <c r="A340" s="70">
        <v>251</v>
      </c>
      <c r="B340" s="79" t="s">
        <v>232</v>
      </c>
      <c r="C340" s="61" t="s">
        <v>232</v>
      </c>
      <c r="D340" s="62"/>
      <c r="E340" s="63" t="s">
        <v>46</v>
      </c>
      <c r="F340" s="80">
        <v>11</v>
      </c>
      <c r="G340" s="81"/>
      <c r="H340" s="66"/>
      <c r="I340" s="69" t="s">
        <v>101</v>
      </c>
    </row>
    <row r="341" customHeight="1" spans="1:9">
      <c r="A341" s="70">
        <v>252</v>
      </c>
      <c r="B341" s="79" t="s">
        <v>235</v>
      </c>
      <c r="C341" s="61" t="s">
        <v>235</v>
      </c>
      <c r="D341" s="62"/>
      <c r="E341" s="63" t="s">
        <v>46</v>
      </c>
      <c r="F341" s="80">
        <v>10</v>
      </c>
      <c r="G341" s="81"/>
      <c r="H341" s="66"/>
      <c r="I341" s="69" t="s">
        <v>101</v>
      </c>
    </row>
    <row r="342" customHeight="1" spans="1:9">
      <c r="A342" s="70">
        <v>253</v>
      </c>
      <c r="B342" s="79" t="s">
        <v>152</v>
      </c>
      <c r="C342" s="61" t="s">
        <v>152</v>
      </c>
      <c r="D342" s="62"/>
      <c r="E342" s="63" t="s">
        <v>46</v>
      </c>
      <c r="F342" s="80">
        <v>46</v>
      </c>
      <c r="G342" s="81"/>
      <c r="H342" s="66"/>
      <c r="I342" s="69" t="s">
        <v>101</v>
      </c>
    </row>
    <row r="343" customHeight="1" spans="1:9">
      <c r="A343" s="70">
        <v>254</v>
      </c>
      <c r="B343" s="79" t="s">
        <v>236</v>
      </c>
      <c r="C343" s="61" t="s">
        <v>236</v>
      </c>
      <c r="D343" s="62"/>
      <c r="E343" s="63" t="s">
        <v>46</v>
      </c>
      <c r="F343" s="80">
        <v>4</v>
      </c>
      <c r="G343" s="81"/>
      <c r="H343" s="66"/>
      <c r="I343" s="69" t="s">
        <v>101</v>
      </c>
    </row>
    <row r="344" customHeight="1" spans="1:9">
      <c r="A344" s="70">
        <v>255</v>
      </c>
      <c r="B344" s="79" t="s">
        <v>237</v>
      </c>
      <c r="C344" s="61" t="s">
        <v>237</v>
      </c>
      <c r="D344" s="62"/>
      <c r="E344" s="63" t="s">
        <v>46</v>
      </c>
      <c r="F344" s="80">
        <v>1</v>
      </c>
      <c r="G344" s="81"/>
      <c r="H344" s="66"/>
      <c r="I344" s="69" t="s">
        <v>101</v>
      </c>
    </row>
    <row r="345" customHeight="1" spans="1:9">
      <c r="A345" s="70">
        <v>256</v>
      </c>
      <c r="B345" s="79" t="s">
        <v>238</v>
      </c>
      <c r="C345" s="61" t="s">
        <v>238</v>
      </c>
      <c r="D345" s="62"/>
      <c r="E345" s="63" t="s">
        <v>46</v>
      </c>
      <c r="F345" s="80">
        <v>16</v>
      </c>
      <c r="G345" s="81"/>
      <c r="H345" s="66"/>
      <c r="I345" s="69" t="s">
        <v>101</v>
      </c>
    </row>
    <row r="346" customHeight="1" spans="1:9">
      <c r="A346" s="70">
        <v>257</v>
      </c>
      <c r="B346" s="79" t="s">
        <v>154</v>
      </c>
      <c r="C346" s="61" t="s">
        <v>154</v>
      </c>
      <c r="D346" s="62"/>
      <c r="E346" s="63" t="s">
        <v>46</v>
      </c>
      <c r="F346" s="80">
        <v>2</v>
      </c>
      <c r="G346" s="81"/>
      <c r="H346" s="66"/>
      <c r="I346" s="69" t="s">
        <v>101</v>
      </c>
    </row>
    <row r="347" customHeight="1" spans="1:9">
      <c r="A347" s="70">
        <v>258</v>
      </c>
      <c r="B347" s="79" t="s">
        <v>150</v>
      </c>
      <c r="C347" s="61" t="s">
        <v>150</v>
      </c>
      <c r="D347" s="62"/>
      <c r="E347" s="63" t="s">
        <v>46</v>
      </c>
      <c r="F347" s="80">
        <v>155</v>
      </c>
      <c r="G347" s="81"/>
      <c r="H347" s="66"/>
      <c r="I347" s="69" t="s">
        <v>101</v>
      </c>
    </row>
    <row r="348" customHeight="1" spans="1:9">
      <c r="A348" s="70">
        <v>259</v>
      </c>
      <c r="B348" s="79" t="s">
        <v>151</v>
      </c>
      <c r="C348" s="61" t="s">
        <v>151</v>
      </c>
      <c r="D348" s="62"/>
      <c r="E348" s="63" t="s">
        <v>46</v>
      </c>
      <c r="F348" s="80">
        <v>11</v>
      </c>
      <c r="G348" s="81"/>
      <c r="H348" s="66"/>
      <c r="I348" s="69" t="s">
        <v>101</v>
      </c>
    </row>
    <row r="349" customHeight="1" spans="1:9">
      <c r="A349" s="70">
        <v>260</v>
      </c>
      <c r="B349" s="79" t="s">
        <v>239</v>
      </c>
      <c r="C349" s="61" t="s">
        <v>239</v>
      </c>
      <c r="D349" s="62"/>
      <c r="E349" s="63" t="s">
        <v>46</v>
      </c>
      <c r="F349" s="80">
        <v>24</v>
      </c>
      <c r="G349" s="81"/>
      <c r="H349" s="66"/>
      <c r="I349" s="69" t="s">
        <v>101</v>
      </c>
    </row>
    <row r="350" customHeight="1" spans="1:9">
      <c r="A350" s="70">
        <v>261</v>
      </c>
      <c r="B350" s="79" t="s">
        <v>240</v>
      </c>
      <c r="C350" s="61" t="s">
        <v>240</v>
      </c>
      <c r="D350" s="62"/>
      <c r="E350" s="63" t="s">
        <v>46</v>
      </c>
      <c r="F350" s="80">
        <v>1</v>
      </c>
      <c r="G350" s="81"/>
      <c r="H350" s="66"/>
      <c r="I350" s="69" t="s">
        <v>101</v>
      </c>
    </row>
    <row r="351" customHeight="1" spans="1:9">
      <c r="A351" s="70">
        <v>262</v>
      </c>
      <c r="B351" s="79" t="s">
        <v>149</v>
      </c>
      <c r="C351" s="61" t="s">
        <v>149</v>
      </c>
      <c r="D351" s="62"/>
      <c r="E351" s="63" t="s">
        <v>46</v>
      </c>
      <c r="F351" s="80">
        <v>136</v>
      </c>
      <c r="G351" s="81"/>
      <c r="H351" s="66"/>
      <c r="I351" s="69" t="s">
        <v>101</v>
      </c>
    </row>
    <row r="352" customHeight="1" spans="1:9">
      <c r="A352" s="70">
        <v>263</v>
      </c>
      <c r="B352" s="79" t="s">
        <v>241</v>
      </c>
      <c r="C352" s="61" t="s">
        <v>241</v>
      </c>
      <c r="D352" s="62"/>
      <c r="E352" s="63" t="s">
        <v>46</v>
      </c>
      <c r="F352" s="80">
        <v>33</v>
      </c>
      <c r="G352" s="81"/>
      <c r="H352" s="66"/>
      <c r="I352" s="69" t="s">
        <v>101</v>
      </c>
    </row>
    <row r="353" customHeight="1" spans="1:9">
      <c r="A353" s="70">
        <v>264</v>
      </c>
      <c r="B353" s="79" t="s">
        <v>148</v>
      </c>
      <c r="C353" s="61" t="s">
        <v>148</v>
      </c>
      <c r="D353" s="62"/>
      <c r="E353" s="63" t="s">
        <v>46</v>
      </c>
      <c r="F353" s="80">
        <v>71</v>
      </c>
      <c r="G353" s="81"/>
      <c r="H353" s="66"/>
      <c r="I353" s="69" t="s">
        <v>101</v>
      </c>
    </row>
    <row r="354" customHeight="1" spans="1:9">
      <c r="A354" s="70">
        <v>265</v>
      </c>
      <c r="B354" s="79" t="s">
        <v>242</v>
      </c>
      <c r="C354" s="61" t="s">
        <v>242</v>
      </c>
      <c r="D354" s="62"/>
      <c r="E354" s="63" t="s">
        <v>46</v>
      </c>
      <c r="F354" s="80">
        <v>18</v>
      </c>
      <c r="G354" s="81"/>
      <c r="H354" s="66"/>
      <c r="I354" s="69" t="s">
        <v>101</v>
      </c>
    </row>
    <row r="355" customHeight="1" spans="1:9">
      <c r="A355" s="70">
        <v>266</v>
      </c>
      <c r="B355" s="79" t="s">
        <v>243</v>
      </c>
      <c r="C355" s="61" t="s">
        <v>243</v>
      </c>
      <c r="D355" s="62"/>
      <c r="E355" s="63" t="s">
        <v>46</v>
      </c>
      <c r="F355" s="80">
        <v>2</v>
      </c>
      <c r="G355" s="81"/>
      <c r="H355" s="66"/>
      <c r="I355" s="69" t="s">
        <v>101</v>
      </c>
    </row>
    <row r="356" customHeight="1" spans="1:9">
      <c r="A356" s="70">
        <v>267</v>
      </c>
      <c r="B356" s="79" t="s">
        <v>244</v>
      </c>
      <c r="C356" s="61" t="s">
        <v>244</v>
      </c>
      <c r="D356" s="62"/>
      <c r="E356" s="63" t="s">
        <v>46</v>
      </c>
      <c r="F356" s="80">
        <v>2</v>
      </c>
      <c r="G356" s="81"/>
      <c r="H356" s="66"/>
      <c r="I356" s="69" t="s">
        <v>101</v>
      </c>
    </row>
    <row r="357" customHeight="1" spans="1:9">
      <c r="A357" s="70">
        <v>268</v>
      </c>
      <c r="B357" s="79" t="s">
        <v>245</v>
      </c>
      <c r="C357" s="61" t="s">
        <v>245</v>
      </c>
      <c r="D357" s="62"/>
      <c r="E357" s="63" t="s">
        <v>46</v>
      </c>
      <c r="F357" s="80">
        <v>15</v>
      </c>
      <c r="G357" s="81"/>
      <c r="H357" s="66"/>
      <c r="I357" s="69" t="s">
        <v>101</v>
      </c>
    </row>
    <row r="358" customHeight="1" spans="1:9">
      <c r="A358" s="70">
        <v>269</v>
      </c>
      <c r="B358" s="79" t="s">
        <v>246</v>
      </c>
      <c r="C358" s="61" t="s">
        <v>246</v>
      </c>
      <c r="D358" s="62"/>
      <c r="E358" s="63" t="s">
        <v>46</v>
      </c>
      <c r="F358" s="80">
        <v>5</v>
      </c>
      <c r="G358" s="81"/>
      <c r="H358" s="66"/>
      <c r="I358" s="69" t="s">
        <v>101</v>
      </c>
    </row>
    <row r="359" customHeight="1" spans="1:9">
      <c r="A359" s="70">
        <v>270</v>
      </c>
      <c r="B359" s="79" t="s">
        <v>247</v>
      </c>
      <c r="C359" s="61" t="s">
        <v>247</v>
      </c>
      <c r="D359" s="62"/>
      <c r="E359" s="63" t="s">
        <v>46</v>
      </c>
      <c r="F359" s="80">
        <v>36</v>
      </c>
      <c r="G359" s="81"/>
      <c r="H359" s="66"/>
      <c r="I359" s="69" t="s">
        <v>101</v>
      </c>
    </row>
    <row r="360" customHeight="1" spans="1:9">
      <c r="A360" s="70">
        <v>271</v>
      </c>
      <c r="B360" s="79" t="s">
        <v>235</v>
      </c>
      <c r="C360" s="61" t="s">
        <v>235</v>
      </c>
      <c r="D360" s="62"/>
      <c r="E360" s="63" t="s">
        <v>46</v>
      </c>
      <c r="F360" s="80">
        <v>89</v>
      </c>
      <c r="G360" s="81"/>
      <c r="H360" s="66"/>
      <c r="I360" s="69" t="s">
        <v>101</v>
      </c>
    </row>
    <row r="361" customHeight="1" spans="1:9">
      <c r="A361" s="70">
        <v>272</v>
      </c>
      <c r="B361" s="79" t="s">
        <v>248</v>
      </c>
      <c r="C361" s="61" t="s">
        <v>248</v>
      </c>
      <c r="D361" s="62"/>
      <c r="E361" s="63" t="s">
        <v>46</v>
      </c>
      <c r="F361" s="80">
        <v>3</v>
      </c>
      <c r="G361" s="81"/>
      <c r="H361" s="66"/>
      <c r="I361" s="69" t="s">
        <v>101</v>
      </c>
    </row>
    <row r="362" customHeight="1" spans="1:9">
      <c r="A362" s="70">
        <v>273</v>
      </c>
      <c r="B362" s="79" t="s">
        <v>152</v>
      </c>
      <c r="C362" s="61" t="s">
        <v>152</v>
      </c>
      <c r="D362" s="62"/>
      <c r="E362" s="63" t="s">
        <v>46</v>
      </c>
      <c r="F362" s="80">
        <v>236</v>
      </c>
      <c r="G362" s="81"/>
      <c r="H362" s="66"/>
      <c r="I362" s="69" t="s">
        <v>101</v>
      </c>
    </row>
    <row r="363" customHeight="1" spans="1:9">
      <c r="A363" s="70">
        <v>274</v>
      </c>
      <c r="B363" s="79" t="s">
        <v>236</v>
      </c>
      <c r="C363" s="61" t="s">
        <v>236</v>
      </c>
      <c r="D363" s="62"/>
      <c r="E363" s="63" t="s">
        <v>46</v>
      </c>
      <c r="F363" s="80">
        <v>18</v>
      </c>
      <c r="G363" s="81"/>
      <c r="H363" s="66"/>
      <c r="I363" s="69" t="s">
        <v>101</v>
      </c>
    </row>
    <row r="364" customHeight="1" spans="1:9">
      <c r="A364" s="70">
        <v>275</v>
      </c>
      <c r="B364" s="79" t="s">
        <v>249</v>
      </c>
      <c r="C364" s="61" t="s">
        <v>249</v>
      </c>
      <c r="D364" s="62"/>
      <c r="E364" s="63" t="s">
        <v>46</v>
      </c>
      <c r="F364" s="80">
        <v>1</v>
      </c>
      <c r="G364" s="81"/>
      <c r="H364" s="66"/>
      <c r="I364" s="69" t="s">
        <v>101</v>
      </c>
    </row>
    <row r="365" customHeight="1" spans="1:9">
      <c r="A365" s="70">
        <v>276</v>
      </c>
      <c r="B365" s="79" t="s">
        <v>237</v>
      </c>
      <c r="C365" s="61" t="s">
        <v>237</v>
      </c>
      <c r="D365" s="62"/>
      <c r="E365" s="63" t="s">
        <v>46</v>
      </c>
      <c r="F365" s="80">
        <v>12</v>
      </c>
      <c r="G365" s="81"/>
      <c r="H365" s="66"/>
      <c r="I365" s="69" t="s">
        <v>101</v>
      </c>
    </row>
    <row r="366" customHeight="1" spans="1:9">
      <c r="A366" s="70">
        <v>277</v>
      </c>
      <c r="B366" s="79" t="s">
        <v>250</v>
      </c>
      <c r="C366" s="61" t="s">
        <v>250</v>
      </c>
      <c r="D366" s="62"/>
      <c r="E366" s="63" t="s">
        <v>46</v>
      </c>
      <c r="F366" s="80">
        <v>3</v>
      </c>
      <c r="G366" s="81"/>
      <c r="H366" s="66"/>
      <c r="I366" s="69" t="s">
        <v>101</v>
      </c>
    </row>
    <row r="367" customHeight="1" spans="1:9">
      <c r="A367" s="70">
        <v>278</v>
      </c>
      <c r="B367" s="79" t="s">
        <v>238</v>
      </c>
      <c r="C367" s="61" t="s">
        <v>238</v>
      </c>
      <c r="D367" s="62"/>
      <c r="E367" s="63" t="s">
        <v>46</v>
      </c>
      <c r="F367" s="80">
        <v>126</v>
      </c>
      <c r="G367" s="81"/>
      <c r="H367" s="66"/>
      <c r="I367" s="69" t="s">
        <v>101</v>
      </c>
    </row>
    <row r="368" customHeight="1" spans="1:9">
      <c r="A368" s="70">
        <v>279</v>
      </c>
      <c r="B368" s="79" t="s">
        <v>154</v>
      </c>
      <c r="C368" s="61" t="s">
        <v>154</v>
      </c>
      <c r="D368" s="62"/>
      <c r="E368" s="63" t="s">
        <v>46</v>
      </c>
      <c r="F368" s="80">
        <v>29</v>
      </c>
      <c r="G368" s="81"/>
      <c r="H368" s="66"/>
      <c r="I368" s="69" t="s">
        <v>101</v>
      </c>
    </row>
    <row r="369" customHeight="1" spans="1:9">
      <c r="A369" s="70">
        <v>280</v>
      </c>
      <c r="B369" s="79" t="s">
        <v>251</v>
      </c>
      <c r="C369" s="61" t="s">
        <v>251</v>
      </c>
      <c r="D369" s="62"/>
      <c r="E369" s="63" t="s">
        <v>46</v>
      </c>
      <c r="F369" s="80">
        <v>4</v>
      </c>
      <c r="G369" s="81"/>
      <c r="H369" s="66"/>
      <c r="I369" s="69" t="s">
        <v>101</v>
      </c>
    </row>
    <row r="370" customHeight="1" spans="1:9">
      <c r="A370" s="70">
        <v>281</v>
      </c>
      <c r="B370" s="79" t="s">
        <v>150</v>
      </c>
      <c r="C370" s="61" t="s">
        <v>150</v>
      </c>
      <c r="D370" s="62"/>
      <c r="E370" s="63" t="s">
        <v>46</v>
      </c>
      <c r="F370" s="80">
        <v>13</v>
      </c>
      <c r="G370" s="81"/>
      <c r="H370" s="66"/>
      <c r="I370" s="69" t="s">
        <v>101</v>
      </c>
    </row>
    <row r="371" customHeight="1" spans="1:9">
      <c r="A371" s="70">
        <v>282</v>
      </c>
      <c r="B371" s="79" t="s">
        <v>151</v>
      </c>
      <c r="C371" s="61" t="s">
        <v>151</v>
      </c>
      <c r="D371" s="62"/>
      <c r="E371" s="63" t="s">
        <v>46</v>
      </c>
      <c r="F371" s="80">
        <v>49</v>
      </c>
      <c r="G371" s="81"/>
      <c r="H371" s="66"/>
      <c r="I371" s="69" t="s">
        <v>101</v>
      </c>
    </row>
    <row r="372" customHeight="1" spans="1:9">
      <c r="A372" s="70">
        <v>283</v>
      </c>
      <c r="B372" s="79" t="s">
        <v>240</v>
      </c>
      <c r="C372" s="61" t="s">
        <v>240</v>
      </c>
      <c r="D372" s="62"/>
      <c r="E372" s="63" t="s">
        <v>46</v>
      </c>
      <c r="F372" s="80">
        <v>15</v>
      </c>
      <c r="G372" s="81"/>
      <c r="H372" s="66"/>
      <c r="I372" s="69" t="s">
        <v>101</v>
      </c>
    </row>
    <row r="373" customHeight="1" spans="1:9">
      <c r="A373" s="70">
        <v>284</v>
      </c>
      <c r="B373" s="79" t="s">
        <v>149</v>
      </c>
      <c r="C373" s="61" t="s">
        <v>149</v>
      </c>
      <c r="D373" s="62"/>
      <c r="E373" s="63" t="s">
        <v>46</v>
      </c>
      <c r="F373" s="80">
        <v>54</v>
      </c>
      <c r="G373" s="81"/>
      <c r="H373" s="66"/>
      <c r="I373" s="69" t="s">
        <v>101</v>
      </c>
    </row>
    <row r="374" customHeight="1" spans="1:9">
      <c r="A374" s="70">
        <v>285</v>
      </c>
      <c r="B374" s="79" t="s">
        <v>241</v>
      </c>
      <c r="C374" s="61" t="s">
        <v>241</v>
      </c>
      <c r="D374" s="62"/>
      <c r="E374" s="63" t="s">
        <v>46</v>
      </c>
      <c r="F374" s="80">
        <v>143</v>
      </c>
      <c r="G374" s="81"/>
      <c r="H374" s="66"/>
      <c r="I374" s="69" t="s">
        <v>101</v>
      </c>
    </row>
    <row r="375" customHeight="1" spans="1:9">
      <c r="A375" s="70">
        <v>286</v>
      </c>
      <c r="B375" s="79" t="s">
        <v>252</v>
      </c>
      <c r="C375" s="61" t="s">
        <v>252</v>
      </c>
      <c r="D375" s="62"/>
      <c r="E375" s="63" t="s">
        <v>46</v>
      </c>
      <c r="F375" s="80">
        <v>16</v>
      </c>
      <c r="G375" s="81"/>
      <c r="H375" s="66"/>
      <c r="I375" s="69" t="s">
        <v>101</v>
      </c>
    </row>
    <row r="376" customHeight="1" spans="1:9">
      <c r="A376" s="70">
        <v>287</v>
      </c>
      <c r="B376" s="79" t="s">
        <v>148</v>
      </c>
      <c r="C376" s="61" t="s">
        <v>148</v>
      </c>
      <c r="D376" s="62"/>
      <c r="E376" s="63" t="s">
        <v>46</v>
      </c>
      <c r="F376" s="80">
        <v>81</v>
      </c>
      <c r="G376" s="81"/>
      <c r="H376" s="66"/>
      <c r="I376" s="69" t="s">
        <v>101</v>
      </c>
    </row>
    <row r="377" customHeight="1" spans="1:9">
      <c r="A377" s="70">
        <v>288</v>
      </c>
      <c r="B377" s="79" t="s">
        <v>242</v>
      </c>
      <c r="C377" s="61" t="s">
        <v>242</v>
      </c>
      <c r="D377" s="62"/>
      <c r="E377" s="63" t="s">
        <v>46</v>
      </c>
      <c r="F377" s="80">
        <v>28</v>
      </c>
      <c r="G377" s="81"/>
      <c r="H377" s="66"/>
      <c r="I377" s="69" t="s">
        <v>101</v>
      </c>
    </row>
    <row r="378" customHeight="1" spans="1:9">
      <c r="A378" s="70">
        <v>289</v>
      </c>
      <c r="B378" s="79" t="s">
        <v>243</v>
      </c>
      <c r="C378" s="61" t="s">
        <v>243</v>
      </c>
      <c r="D378" s="62"/>
      <c r="E378" s="63" t="s">
        <v>46</v>
      </c>
      <c r="F378" s="80">
        <v>15</v>
      </c>
      <c r="G378" s="81"/>
      <c r="H378" s="66"/>
      <c r="I378" s="69" t="s">
        <v>101</v>
      </c>
    </row>
    <row r="379" customHeight="1" spans="1:9">
      <c r="A379" s="70">
        <v>290</v>
      </c>
      <c r="B379" s="79" t="s">
        <v>253</v>
      </c>
      <c r="C379" s="61" t="s">
        <v>253</v>
      </c>
      <c r="D379" s="62"/>
      <c r="E379" s="63" t="s">
        <v>46</v>
      </c>
      <c r="F379" s="80">
        <v>1</v>
      </c>
      <c r="G379" s="81"/>
      <c r="H379" s="66"/>
      <c r="I379" s="69" t="s">
        <v>101</v>
      </c>
    </row>
    <row r="380" customHeight="1" spans="1:9">
      <c r="A380" s="70">
        <v>291</v>
      </c>
      <c r="B380" s="79" t="s">
        <v>244</v>
      </c>
      <c r="C380" s="61" t="s">
        <v>244</v>
      </c>
      <c r="D380" s="62"/>
      <c r="E380" s="63" t="s">
        <v>46</v>
      </c>
      <c r="F380" s="80">
        <v>10</v>
      </c>
      <c r="G380" s="81"/>
      <c r="H380" s="66"/>
      <c r="I380" s="69" t="s">
        <v>101</v>
      </c>
    </row>
    <row r="381" customHeight="1" spans="1:9">
      <c r="A381" s="70">
        <v>292</v>
      </c>
      <c r="B381" s="79" t="s">
        <v>254</v>
      </c>
      <c r="C381" s="61" t="s">
        <v>254</v>
      </c>
      <c r="D381" s="62"/>
      <c r="E381" s="63" t="s">
        <v>46</v>
      </c>
      <c r="F381" s="80">
        <v>9</v>
      </c>
      <c r="G381" s="81"/>
      <c r="H381" s="66"/>
      <c r="I381" s="69" t="s">
        <v>101</v>
      </c>
    </row>
    <row r="382" customHeight="1" spans="1:9">
      <c r="A382" s="70">
        <v>293</v>
      </c>
      <c r="B382" s="79" t="s">
        <v>255</v>
      </c>
      <c r="C382" s="61" t="s">
        <v>255</v>
      </c>
      <c r="D382" s="62"/>
      <c r="E382" s="63" t="s">
        <v>46</v>
      </c>
      <c r="F382" s="80">
        <v>113</v>
      </c>
      <c r="G382" s="81"/>
      <c r="H382" s="66"/>
      <c r="I382" s="69" t="s">
        <v>101</v>
      </c>
    </row>
    <row r="383" customHeight="1" spans="1:9">
      <c r="A383" s="70">
        <v>294</v>
      </c>
      <c r="B383" s="79" t="s">
        <v>245</v>
      </c>
      <c r="C383" s="61" t="s">
        <v>245</v>
      </c>
      <c r="D383" s="62"/>
      <c r="E383" s="63" t="s">
        <v>46</v>
      </c>
      <c r="F383" s="80">
        <v>32</v>
      </c>
      <c r="G383" s="81"/>
      <c r="H383" s="66"/>
      <c r="I383" s="69" t="s">
        <v>101</v>
      </c>
    </row>
    <row r="384" customHeight="1" spans="1:9">
      <c r="A384" s="70">
        <v>295</v>
      </c>
      <c r="B384" s="79" t="s">
        <v>246</v>
      </c>
      <c r="C384" s="61" t="s">
        <v>246</v>
      </c>
      <c r="D384" s="62"/>
      <c r="E384" s="63" t="s">
        <v>46</v>
      </c>
      <c r="F384" s="80">
        <v>69</v>
      </c>
      <c r="G384" s="81"/>
      <c r="H384" s="66"/>
      <c r="I384" s="69" t="s">
        <v>101</v>
      </c>
    </row>
    <row r="385" customHeight="1" spans="1:9">
      <c r="A385" s="70">
        <v>296</v>
      </c>
      <c r="B385" s="79" t="s">
        <v>247</v>
      </c>
      <c r="C385" s="61" t="s">
        <v>247</v>
      </c>
      <c r="D385" s="62"/>
      <c r="E385" s="63" t="s">
        <v>46</v>
      </c>
      <c r="F385" s="80">
        <v>152</v>
      </c>
      <c r="G385" s="81"/>
      <c r="H385" s="66"/>
      <c r="I385" s="69" t="s">
        <v>101</v>
      </c>
    </row>
    <row r="386" customHeight="1" spans="1:9">
      <c r="A386" s="70">
        <v>297</v>
      </c>
      <c r="B386" s="79" t="s">
        <v>131</v>
      </c>
      <c r="C386" s="61" t="s">
        <v>131</v>
      </c>
      <c r="D386" s="62"/>
      <c r="E386" s="63" t="s">
        <v>46</v>
      </c>
      <c r="F386" s="80">
        <v>4</v>
      </c>
      <c r="G386" s="81"/>
      <c r="H386" s="66"/>
      <c r="I386" s="69" t="s">
        <v>101</v>
      </c>
    </row>
    <row r="387" customHeight="1" spans="1:9">
      <c r="A387" s="70">
        <v>298</v>
      </c>
      <c r="B387" s="79" t="s">
        <v>138</v>
      </c>
      <c r="C387" s="61" t="s">
        <v>138</v>
      </c>
      <c r="D387" s="62"/>
      <c r="E387" s="63" t="s">
        <v>46</v>
      </c>
      <c r="F387" s="80">
        <v>12</v>
      </c>
      <c r="G387" s="81"/>
      <c r="H387" s="66"/>
      <c r="I387" s="69" t="s">
        <v>101</v>
      </c>
    </row>
    <row r="388" customHeight="1" spans="1:9">
      <c r="A388" s="70">
        <v>299</v>
      </c>
      <c r="B388" s="79" t="s">
        <v>139</v>
      </c>
      <c r="C388" s="61" t="s">
        <v>139</v>
      </c>
      <c r="D388" s="62"/>
      <c r="E388" s="63" t="s">
        <v>46</v>
      </c>
      <c r="F388" s="80">
        <v>453</v>
      </c>
      <c r="G388" s="81"/>
      <c r="H388" s="66"/>
      <c r="I388" s="69" t="s">
        <v>101</v>
      </c>
    </row>
    <row r="389" customHeight="1" spans="1:9">
      <c r="A389" s="70">
        <v>300</v>
      </c>
      <c r="B389" s="79" t="s">
        <v>256</v>
      </c>
      <c r="C389" s="61" t="s">
        <v>256</v>
      </c>
      <c r="D389" s="62"/>
      <c r="E389" s="63" t="s">
        <v>46</v>
      </c>
      <c r="F389" s="80">
        <v>6</v>
      </c>
      <c r="G389" s="81"/>
      <c r="H389" s="66"/>
      <c r="I389" s="69" t="s">
        <v>101</v>
      </c>
    </row>
    <row r="390" customHeight="1" spans="1:9">
      <c r="A390" s="70">
        <v>301</v>
      </c>
      <c r="B390" s="79" t="s">
        <v>129</v>
      </c>
      <c r="C390" s="61" t="s">
        <v>129</v>
      </c>
      <c r="D390" s="62"/>
      <c r="E390" s="63" t="s">
        <v>46</v>
      </c>
      <c r="F390" s="80">
        <v>2</v>
      </c>
      <c r="G390" s="81"/>
      <c r="H390" s="66"/>
      <c r="I390" s="69" t="s">
        <v>101</v>
      </c>
    </row>
    <row r="391" customHeight="1" spans="1:9">
      <c r="A391" s="70">
        <v>302</v>
      </c>
      <c r="B391" s="79" t="s">
        <v>119</v>
      </c>
      <c r="C391" s="61" t="s">
        <v>119</v>
      </c>
      <c r="D391" s="62"/>
      <c r="E391" s="63" t="s">
        <v>46</v>
      </c>
      <c r="F391" s="80">
        <v>567</v>
      </c>
      <c r="G391" s="81"/>
      <c r="H391" s="66"/>
      <c r="I391" s="69" t="s">
        <v>101</v>
      </c>
    </row>
    <row r="392" customHeight="1" spans="1:9">
      <c r="A392" s="70">
        <v>303</v>
      </c>
      <c r="B392" s="79" t="s">
        <v>117</v>
      </c>
      <c r="C392" s="61" t="s">
        <v>117</v>
      </c>
      <c r="D392" s="62"/>
      <c r="E392" s="63" t="s">
        <v>46</v>
      </c>
      <c r="F392" s="80">
        <v>34</v>
      </c>
      <c r="G392" s="81"/>
      <c r="H392" s="66"/>
      <c r="I392" s="69" t="s">
        <v>101</v>
      </c>
    </row>
    <row r="393" customHeight="1" spans="1:9">
      <c r="A393" s="70">
        <v>304</v>
      </c>
      <c r="B393" s="79" t="s">
        <v>121</v>
      </c>
      <c r="C393" s="61" t="s">
        <v>121</v>
      </c>
      <c r="D393" s="62"/>
      <c r="E393" s="63" t="s">
        <v>46</v>
      </c>
      <c r="F393" s="80">
        <v>2</v>
      </c>
      <c r="G393" s="81"/>
      <c r="H393" s="66"/>
      <c r="I393" s="69" t="s">
        <v>101</v>
      </c>
    </row>
    <row r="394" customHeight="1" spans="1:9">
      <c r="A394" s="70">
        <v>305</v>
      </c>
      <c r="B394" s="79" t="s">
        <v>257</v>
      </c>
      <c r="C394" s="61" t="s">
        <v>257</v>
      </c>
      <c r="D394" s="62"/>
      <c r="E394" s="63" t="s">
        <v>46</v>
      </c>
      <c r="F394" s="80">
        <v>8</v>
      </c>
      <c r="G394" s="81"/>
      <c r="H394" s="66"/>
      <c r="I394" s="69" t="s">
        <v>101</v>
      </c>
    </row>
    <row r="395" customHeight="1" spans="1:9">
      <c r="A395" s="70">
        <v>306</v>
      </c>
      <c r="B395" s="79" t="s">
        <v>116</v>
      </c>
      <c r="C395" s="61" t="s">
        <v>116</v>
      </c>
      <c r="D395" s="62"/>
      <c r="E395" s="63" t="s">
        <v>46</v>
      </c>
      <c r="F395" s="80">
        <v>16</v>
      </c>
      <c r="G395" s="81"/>
      <c r="H395" s="66"/>
      <c r="I395" s="69" t="s">
        <v>101</v>
      </c>
    </row>
    <row r="396" customHeight="1" spans="1:9">
      <c r="A396" s="70">
        <v>307</v>
      </c>
      <c r="B396" s="79" t="s">
        <v>258</v>
      </c>
      <c r="C396" s="61" t="s">
        <v>258</v>
      </c>
      <c r="D396" s="62"/>
      <c r="E396" s="63" t="s">
        <v>46</v>
      </c>
      <c r="F396" s="80">
        <v>5</v>
      </c>
      <c r="G396" s="81"/>
      <c r="H396" s="66"/>
      <c r="I396" s="69" t="s">
        <v>101</v>
      </c>
    </row>
    <row r="397" customHeight="1" spans="1:9">
      <c r="A397" s="70">
        <v>308</v>
      </c>
      <c r="B397" s="79" t="s">
        <v>115</v>
      </c>
      <c r="C397" s="61" t="s">
        <v>115</v>
      </c>
      <c r="D397" s="62"/>
      <c r="E397" s="63" t="s">
        <v>46</v>
      </c>
      <c r="F397" s="80">
        <v>4</v>
      </c>
      <c r="G397" s="81"/>
      <c r="H397" s="66"/>
      <c r="I397" s="69" t="s">
        <v>101</v>
      </c>
    </row>
    <row r="398" customHeight="1" spans="1:9">
      <c r="A398" s="70">
        <v>309</v>
      </c>
      <c r="B398" s="79" t="s">
        <v>259</v>
      </c>
      <c r="C398" s="61" t="s">
        <v>259</v>
      </c>
      <c r="D398" s="62"/>
      <c r="E398" s="63" t="s">
        <v>46</v>
      </c>
      <c r="F398" s="80">
        <v>5</v>
      </c>
      <c r="G398" s="81"/>
      <c r="H398" s="66"/>
      <c r="I398" s="69" t="s">
        <v>101</v>
      </c>
    </row>
    <row r="399" customHeight="1" spans="1:9">
      <c r="A399" s="70">
        <v>310</v>
      </c>
      <c r="B399" s="79" t="s">
        <v>110</v>
      </c>
      <c r="C399" s="61" t="s">
        <v>110</v>
      </c>
      <c r="D399" s="62"/>
      <c r="E399" s="63" t="s">
        <v>46</v>
      </c>
      <c r="F399" s="80">
        <v>100</v>
      </c>
      <c r="G399" s="81"/>
      <c r="H399" s="66"/>
      <c r="I399" s="69" t="s">
        <v>101</v>
      </c>
    </row>
    <row r="400" customHeight="1" spans="1:9">
      <c r="A400" s="70">
        <v>311</v>
      </c>
      <c r="B400" s="79" t="s">
        <v>103</v>
      </c>
      <c r="C400" s="61" t="s">
        <v>103</v>
      </c>
      <c r="D400" s="62"/>
      <c r="E400" s="63" t="s">
        <v>46</v>
      </c>
      <c r="F400" s="80">
        <v>14</v>
      </c>
      <c r="G400" s="81"/>
      <c r="H400" s="66"/>
      <c r="I400" s="69" t="s">
        <v>101</v>
      </c>
    </row>
    <row r="401" customHeight="1" spans="1:9">
      <c r="A401" s="70">
        <v>312</v>
      </c>
      <c r="B401" s="79" t="s">
        <v>113</v>
      </c>
      <c r="C401" s="61" t="s">
        <v>113</v>
      </c>
      <c r="D401" s="62"/>
      <c r="E401" s="63" t="s">
        <v>46</v>
      </c>
      <c r="F401" s="80">
        <v>3</v>
      </c>
      <c r="G401" s="81"/>
      <c r="H401" s="66"/>
      <c r="I401" s="69" t="s">
        <v>101</v>
      </c>
    </row>
    <row r="402" customHeight="1" spans="1:9">
      <c r="A402" s="70">
        <v>313</v>
      </c>
      <c r="B402" s="79" t="s">
        <v>102</v>
      </c>
      <c r="C402" s="61" t="s">
        <v>102</v>
      </c>
      <c r="D402" s="62"/>
      <c r="E402" s="63" t="s">
        <v>46</v>
      </c>
      <c r="F402" s="80">
        <v>202</v>
      </c>
      <c r="G402" s="81"/>
      <c r="H402" s="66"/>
      <c r="I402" s="69" t="s">
        <v>101</v>
      </c>
    </row>
    <row r="403" customHeight="1" spans="1:9">
      <c r="A403" s="70">
        <v>314</v>
      </c>
      <c r="B403" s="79" t="s">
        <v>125</v>
      </c>
      <c r="C403" s="61" t="s">
        <v>125</v>
      </c>
      <c r="D403" s="62"/>
      <c r="E403" s="63" t="s">
        <v>46</v>
      </c>
      <c r="F403" s="80">
        <v>1</v>
      </c>
      <c r="G403" s="81"/>
      <c r="H403" s="66"/>
      <c r="I403" s="69" t="s">
        <v>101</v>
      </c>
    </row>
    <row r="404" customHeight="1" spans="1:9">
      <c r="A404" s="70">
        <v>315</v>
      </c>
      <c r="B404" s="79" t="s">
        <v>143</v>
      </c>
      <c r="C404" s="61" t="s">
        <v>143</v>
      </c>
      <c r="D404" s="62"/>
      <c r="E404" s="63" t="s">
        <v>46</v>
      </c>
      <c r="F404" s="80">
        <v>3</v>
      </c>
      <c r="G404" s="81"/>
      <c r="H404" s="66"/>
      <c r="I404" s="69" t="s">
        <v>101</v>
      </c>
    </row>
    <row r="405" customHeight="1" spans="1:9">
      <c r="A405" s="70">
        <v>316</v>
      </c>
      <c r="B405" s="79" t="s">
        <v>260</v>
      </c>
      <c r="C405" s="61" t="s">
        <v>260</v>
      </c>
      <c r="D405" s="62"/>
      <c r="E405" s="63" t="s">
        <v>46</v>
      </c>
      <c r="F405" s="80">
        <v>1</v>
      </c>
      <c r="G405" s="81"/>
      <c r="H405" s="66"/>
      <c r="I405" s="69" t="s">
        <v>101</v>
      </c>
    </row>
    <row r="406" customHeight="1" spans="1:9">
      <c r="A406" s="70">
        <v>317</v>
      </c>
      <c r="B406" s="79" t="s">
        <v>142</v>
      </c>
      <c r="C406" s="61" t="s">
        <v>142</v>
      </c>
      <c r="D406" s="62"/>
      <c r="E406" s="63" t="s">
        <v>46</v>
      </c>
      <c r="F406" s="80">
        <v>4</v>
      </c>
      <c r="G406" s="81"/>
      <c r="H406" s="66"/>
      <c r="I406" s="69" t="s">
        <v>101</v>
      </c>
    </row>
    <row r="407" customHeight="1" spans="1:9">
      <c r="A407" s="70">
        <v>318</v>
      </c>
      <c r="B407" s="79" t="s">
        <v>140</v>
      </c>
      <c r="C407" s="61" t="s">
        <v>140</v>
      </c>
      <c r="D407" s="62"/>
      <c r="E407" s="63" t="s">
        <v>46</v>
      </c>
      <c r="F407" s="80">
        <v>1</v>
      </c>
      <c r="G407" s="81"/>
      <c r="H407" s="66"/>
      <c r="I407" s="69" t="s">
        <v>101</v>
      </c>
    </row>
    <row r="408" customHeight="1" spans="1:9">
      <c r="A408" s="70">
        <v>319</v>
      </c>
      <c r="B408" s="79" t="s">
        <v>261</v>
      </c>
      <c r="C408" s="61" t="s">
        <v>261</v>
      </c>
      <c r="D408" s="62"/>
      <c r="E408" s="63" t="s">
        <v>46</v>
      </c>
      <c r="F408" s="80">
        <v>1</v>
      </c>
      <c r="G408" s="81"/>
      <c r="H408" s="66"/>
      <c r="I408" s="69" t="s">
        <v>101</v>
      </c>
    </row>
    <row r="409" customHeight="1" spans="1:9">
      <c r="A409" s="70">
        <v>320</v>
      </c>
      <c r="B409" s="79" t="s">
        <v>262</v>
      </c>
      <c r="C409" s="61" t="s">
        <v>262</v>
      </c>
      <c r="D409" s="62"/>
      <c r="E409" s="63" t="s">
        <v>46</v>
      </c>
      <c r="F409" s="80">
        <v>1</v>
      </c>
      <c r="G409" s="81"/>
      <c r="H409" s="66"/>
      <c r="I409" s="69" t="s">
        <v>101</v>
      </c>
    </row>
    <row r="410" customHeight="1" spans="1:9">
      <c r="A410" s="70">
        <v>321</v>
      </c>
      <c r="B410" s="79" t="s">
        <v>149</v>
      </c>
      <c r="C410" s="61" t="s">
        <v>149</v>
      </c>
      <c r="D410" s="62"/>
      <c r="E410" s="63" t="s">
        <v>46</v>
      </c>
      <c r="F410" s="80">
        <v>2</v>
      </c>
      <c r="G410" s="81"/>
      <c r="H410" s="66"/>
      <c r="I410" s="69" t="s">
        <v>101</v>
      </c>
    </row>
    <row r="411" customHeight="1" spans="1:9">
      <c r="A411" s="70">
        <v>322</v>
      </c>
      <c r="B411" s="79" t="s">
        <v>241</v>
      </c>
      <c r="C411" s="61" t="s">
        <v>241</v>
      </c>
      <c r="D411" s="62"/>
      <c r="E411" s="63" t="s">
        <v>46</v>
      </c>
      <c r="F411" s="80">
        <v>1</v>
      </c>
      <c r="G411" s="81"/>
      <c r="H411" s="66"/>
      <c r="I411" s="69" t="s">
        <v>101</v>
      </c>
    </row>
    <row r="412" customHeight="1" spans="1:9">
      <c r="A412" s="70">
        <v>323</v>
      </c>
      <c r="B412" s="79" t="s">
        <v>148</v>
      </c>
      <c r="C412" s="61" t="s">
        <v>148</v>
      </c>
      <c r="D412" s="62"/>
      <c r="E412" s="63" t="s">
        <v>46</v>
      </c>
      <c r="F412" s="80">
        <v>10</v>
      </c>
      <c r="G412" s="81"/>
      <c r="H412" s="66"/>
      <c r="I412" s="69" t="s">
        <v>101</v>
      </c>
    </row>
    <row r="413" customHeight="1" spans="1:9">
      <c r="A413" s="70">
        <v>324</v>
      </c>
      <c r="B413" s="79" t="s">
        <v>249</v>
      </c>
      <c r="C413" s="61" t="s">
        <v>249</v>
      </c>
      <c r="D413" s="62"/>
      <c r="E413" s="63" t="s">
        <v>46</v>
      </c>
      <c r="F413" s="80">
        <v>1</v>
      </c>
      <c r="G413" s="81"/>
      <c r="H413" s="66"/>
      <c r="I413" s="69" t="s">
        <v>101</v>
      </c>
    </row>
    <row r="414" customHeight="1" spans="1:9">
      <c r="A414" s="70">
        <v>325</v>
      </c>
      <c r="B414" s="79" t="s">
        <v>263</v>
      </c>
      <c r="C414" s="61" t="s">
        <v>264</v>
      </c>
      <c r="D414" s="62"/>
      <c r="E414" s="63" t="s">
        <v>46</v>
      </c>
      <c r="F414" s="80">
        <v>7</v>
      </c>
      <c r="G414" s="81"/>
      <c r="H414" s="66"/>
      <c r="I414" s="69" t="s">
        <v>265</v>
      </c>
    </row>
    <row r="415" customHeight="1" spans="1:9">
      <c r="A415" s="70">
        <v>326</v>
      </c>
      <c r="B415" s="79" t="s">
        <v>263</v>
      </c>
      <c r="C415" s="61" t="s">
        <v>266</v>
      </c>
      <c r="D415" s="62"/>
      <c r="E415" s="63" t="s">
        <v>46</v>
      </c>
      <c r="F415" s="80">
        <v>2</v>
      </c>
      <c r="G415" s="81"/>
      <c r="H415" s="66"/>
      <c r="I415" s="69" t="s">
        <v>265</v>
      </c>
    </row>
    <row r="416" customHeight="1" spans="1:9">
      <c r="A416" s="70">
        <v>327</v>
      </c>
      <c r="B416" s="79" t="s">
        <v>263</v>
      </c>
      <c r="C416" s="61" t="s">
        <v>267</v>
      </c>
      <c r="D416" s="62"/>
      <c r="E416" s="63" t="s">
        <v>46</v>
      </c>
      <c r="F416" s="80">
        <v>35</v>
      </c>
      <c r="G416" s="81"/>
      <c r="H416" s="66"/>
      <c r="I416" s="69" t="s">
        <v>265</v>
      </c>
    </row>
    <row r="417" customHeight="1" spans="1:9">
      <c r="A417" s="70">
        <v>328</v>
      </c>
      <c r="B417" s="79" t="s">
        <v>263</v>
      </c>
      <c r="C417" s="61" t="s">
        <v>268</v>
      </c>
      <c r="D417" s="62"/>
      <c r="E417" s="63" t="s">
        <v>46</v>
      </c>
      <c r="F417" s="80">
        <v>1</v>
      </c>
      <c r="G417" s="81"/>
      <c r="H417" s="66"/>
      <c r="I417" s="69" t="s">
        <v>265</v>
      </c>
    </row>
    <row r="418" customHeight="1" spans="1:9">
      <c r="A418" s="70">
        <v>329</v>
      </c>
      <c r="B418" s="79" t="s">
        <v>263</v>
      </c>
      <c r="C418" s="61" t="s">
        <v>269</v>
      </c>
      <c r="D418" s="62"/>
      <c r="E418" s="63" t="s">
        <v>46</v>
      </c>
      <c r="F418" s="80">
        <v>71</v>
      </c>
      <c r="G418" s="81"/>
      <c r="H418" s="66"/>
      <c r="I418" s="69" t="s">
        <v>265</v>
      </c>
    </row>
    <row r="419" customHeight="1" spans="1:9">
      <c r="A419" s="70">
        <v>330</v>
      </c>
      <c r="B419" s="79" t="s">
        <v>263</v>
      </c>
      <c r="C419" s="61" t="s">
        <v>264</v>
      </c>
      <c r="D419" s="62"/>
      <c r="E419" s="63" t="s">
        <v>46</v>
      </c>
      <c r="F419" s="80">
        <v>62</v>
      </c>
      <c r="G419" s="81"/>
      <c r="H419" s="66"/>
      <c r="I419" s="69" t="s">
        <v>265</v>
      </c>
    </row>
    <row r="420" customHeight="1" spans="1:9">
      <c r="A420" s="70">
        <v>331</v>
      </c>
      <c r="B420" s="79" t="s">
        <v>263</v>
      </c>
      <c r="C420" s="61" t="s">
        <v>270</v>
      </c>
      <c r="D420" s="62"/>
      <c r="E420" s="63" t="s">
        <v>46</v>
      </c>
      <c r="F420" s="80">
        <v>1</v>
      </c>
      <c r="G420" s="81"/>
      <c r="H420" s="66"/>
      <c r="I420" s="69" t="s">
        <v>265</v>
      </c>
    </row>
    <row r="421" customHeight="1" spans="1:9">
      <c r="A421" s="70">
        <v>332</v>
      </c>
      <c r="B421" s="79" t="s">
        <v>263</v>
      </c>
      <c r="C421" s="61" t="s">
        <v>268</v>
      </c>
      <c r="D421" s="62"/>
      <c r="E421" s="63" t="s">
        <v>46</v>
      </c>
      <c r="F421" s="80">
        <v>62</v>
      </c>
      <c r="G421" s="81"/>
      <c r="H421" s="66"/>
      <c r="I421" s="69" t="s">
        <v>265</v>
      </c>
    </row>
    <row r="422" customHeight="1" spans="1:9">
      <c r="A422" s="70">
        <v>333</v>
      </c>
      <c r="B422" s="79" t="s">
        <v>263</v>
      </c>
      <c r="C422" s="61" t="s">
        <v>264</v>
      </c>
      <c r="D422" s="62"/>
      <c r="E422" s="63" t="s">
        <v>46</v>
      </c>
      <c r="F422" s="80">
        <v>52</v>
      </c>
      <c r="G422" s="81"/>
      <c r="H422" s="66"/>
      <c r="I422" s="69" t="s">
        <v>265</v>
      </c>
    </row>
    <row r="423" customHeight="1" spans="1:9">
      <c r="A423" s="70">
        <v>334</v>
      </c>
      <c r="B423" s="79" t="s">
        <v>263</v>
      </c>
      <c r="C423" s="61" t="s">
        <v>271</v>
      </c>
      <c r="D423" s="62"/>
      <c r="E423" s="63" t="s">
        <v>46</v>
      </c>
      <c r="F423" s="80">
        <v>1</v>
      </c>
      <c r="G423" s="81"/>
      <c r="H423" s="66"/>
      <c r="I423" s="69" t="s">
        <v>265</v>
      </c>
    </row>
    <row r="424" customHeight="1" spans="1:9">
      <c r="A424" s="70">
        <v>335</v>
      </c>
      <c r="B424" s="79" t="s">
        <v>263</v>
      </c>
      <c r="C424" s="61" t="s">
        <v>272</v>
      </c>
      <c r="D424" s="62"/>
      <c r="E424" s="63" t="s">
        <v>46</v>
      </c>
      <c r="F424" s="80">
        <v>3</v>
      </c>
      <c r="G424" s="81"/>
      <c r="H424" s="66"/>
      <c r="I424" s="69" t="s">
        <v>265</v>
      </c>
    </row>
    <row r="425" customHeight="1" spans="1:9">
      <c r="A425" s="70">
        <v>336</v>
      </c>
      <c r="B425" s="79" t="s">
        <v>263</v>
      </c>
      <c r="C425" s="61" t="s">
        <v>268</v>
      </c>
      <c r="D425" s="62"/>
      <c r="E425" s="63" t="s">
        <v>46</v>
      </c>
      <c r="F425" s="80">
        <v>11</v>
      </c>
      <c r="G425" s="81"/>
      <c r="H425" s="66"/>
      <c r="I425" s="69" t="s">
        <v>265</v>
      </c>
    </row>
    <row r="426" customHeight="1" spans="1:9">
      <c r="A426" s="70">
        <v>337</v>
      </c>
      <c r="B426" s="79" t="s">
        <v>263</v>
      </c>
      <c r="C426" s="61" t="s">
        <v>269</v>
      </c>
      <c r="D426" s="62"/>
      <c r="E426" s="63" t="s">
        <v>46</v>
      </c>
      <c r="F426" s="80">
        <v>11</v>
      </c>
      <c r="G426" s="81"/>
      <c r="H426" s="66"/>
      <c r="I426" s="69" t="s">
        <v>265</v>
      </c>
    </row>
    <row r="427" customHeight="1" spans="1:9">
      <c r="A427" s="70">
        <v>338</v>
      </c>
      <c r="B427" s="79" t="s">
        <v>263</v>
      </c>
      <c r="C427" s="61" t="s">
        <v>273</v>
      </c>
      <c r="D427" s="62"/>
      <c r="E427" s="63" t="s">
        <v>46</v>
      </c>
      <c r="F427" s="80">
        <v>1</v>
      </c>
      <c r="G427" s="81"/>
      <c r="H427" s="66"/>
      <c r="I427" s="69" t="s">
        <v>265</v>
      </c>
    </row>
    <row r="428" customHeight="1" spans="1:9">
      <c r="A428" s="70">
        <v>339</v>
      </c>
      <c r="B428" s="79" t="s">
        <v>274</v>
      </c>
      <c r="C428" s="61" t="s">
        <v>275</v>
      </c>
      <c r="D428" s="62"/>
      <c r="E428" s="63" t="s">
        <v>46</v>
      </c>
      <c r="F428" s="80">
        <v>2</v>
      </c>
      <c r="G428" s="81"/>
      <c r="H428" s="66"/>
      <c r="I428" s="69" t="s">
        <v>265</v>
      </c>
    </row>
    <row r="429" customHeight="1" spans="1:9">
      <c r="A429" s="70">
        <v>340</v>
      </c>
      <c r="B429" s="79" t="s">
        <v>274</v>
      </c>
      <c r="C429" s="61" t="s">
        <v>276</v>
      </c>
      <c r="D429" s="62"/>
      <c r="E429" s="63" t="s">
        <v>46</v>
      </c>
      <c r="F429" s="80">
        <v>2</v>
      </c>
      <c r="G429" s="81"/>
      <c r="H429" s="66"/>
      <c r="I429" s="69" t="s">
        <v>265</v>
      </c>
    </row>
    <row r="430" customHeight="1" spans="1:9">
      <c r="A430" s="70">
        <v>341</v>
      </c>
      <c r="B430" s="79" t="s">
        <v>274</v>
      </c>
      <c r="C430" s="61" t="s">
        <v>277</v>
      </c>
      <c r="D430" s="62"/>
      <c r="E430" s="63" t="s">
        <v>46</v>
      </c>
      <c r="F430" s="80">
        <v>14</v>
      </c>
      <c r="G430" s="81"/>
      <c r="H430" s="66"/>
      <c r="I430" s="69" t="s">
        <v>265</v>
      </c>
    </row>
    <row r="431" customHeight="1" spans="1:9">
      <c r="A431" s="70">
        <v>342</v>
      </c>
      <c r="B431" s="79" t="s">
        <v>274</v>
      </c>
      <c r="C431" s="61" t="s">
        <v>278</v>
      </c>
      <c r="D431" s="62"/>
      <c r="E431" s="63" t="s">
        <v>46</v>
      </c>
      <c r="F431" s="80">
        <v>1</v>
      </c>
      <c r="G431" s="81"/>
      <c r="H431" s="66"/>
      <c r="I431" s="69" t="s">
        <v>265</v>
      </c>
    </row>
    <row r="432" customHeight="1" spans="1:9">
      <c r="A432" s="70">
        <v>343</v>
      </c>
      <c r="B432" s="79" t="s">
        <v>274</v>
      </c>
      <c r="C432" s="61" t="s">
        <v>279</v>
      </c>
      <c r="D432" s="62"/>
      <c r="E432" s="63" t="s">
        <v>46</v>
      </c>
      <c r="F432" s="80">
        <v>1</v>
      </c>
      <c r="G432" s="81"/>
      <c r="H432" s="66"/>
      <c r="I432" s="69" t="s">
        <v>265</v>
      </c>
    </row>
    <row r="433" customHeight="1" spans="1:9">
      <c r="A433" s="70">
        <v>344</v>
      </c>
      <c r="B433" s="79" t="s">
        <v>274</v>
      </c>
      <c r="C433" s="61" t="s">
        <v>280</v>
      </c>
      <c r="D433" s="62"/>
      <c r="E433" s="63" t="s">
        <v>46</v>
      </c>
      <c r="F433" s="80">
        <v>25</v>
      </c>
      <c r="G433" s="81"/>
      <c r="H433" s="66"/>
      <c r="I433" s="69" t="s">
        <v>265</v>
      </c>
    </row>
    <row r="434" customHeight="1" spans="1:9">
      <c r="A434" s="70">
        <v>345</v>
      </c>
      <c r="B434" s="79" t="s">
        <v>274</v>
      </c>
      <c r="C434" s="61" t="s">
        <v>281</v>
      </c>
      <c r="D434" s="62"/>
      <c r="E434" s="63" t="s">
        <v>46</v>
      </c>
      <c r="F434" s="80">
        <v>34</v>
      </c>
      <c r="G434" s="81"/>
      <c r="H434" s="66"/>
      <c r="I434" s="69" t="s">
        <v>265</v>
      </c>
    </row>
    <row r="435" customHeight="1" spans="1:9">
      <c r="A435" s="70">
        <v>346</v>
      </c>
      <c r="B435" s="79" t="s">
        <v>274</v>
      </c>
      <c r="C435" s="61" t="s">
        <v>282</v>
      </c>
      <c r="D435" s="62"/>
      <c r="E435" s="63" t="s">
        <v>46</v>
      </c>
      <c r="F435" s="80">
        <v>4</v>
      </c>
      <c r="G435" s="81"/>
      <c r="H435" s="66"/>
      <c r="I435" s="69" t="s">
        <v>265</v>
      </c>
    </row>
    <row r="436" customHeight="1" spans="1:9">
      <c r="A436" s="70">
        <v>347</v>
      </c>
      <c r="B436" s="79" t="s">
        <v>274</v>
      </c>
      <c r="C436" s="61" t="s">
        <v>283</v>
      </c>
      <c r="D436" s="62"/>
      <c r="E436" s="63" t="s">
        <v>46</v>
      </c>
      <c r="F436" s="80">
        <v>4</v>
      </c>
      <c r="G436" s="81"/>
      <c r="H436" s="66"/>
      <c r="I436" s="69" t="s">
        <v>265</v>
      </c>
    </row>
    <row r="437" customHeight="1" spans="1:9">
      <c r="A437" s="70">
        <v>348</v>
      </c>
      <c r="B437" s="79" t="s">
        <v>274</v>
      </c>
      <c r="C437" s="61" t="s">
        <v>284</v>
      </c>
      <c r="D437" s="62"/>
      <c r="E437" s="63" t="s">
        <v>46</v>
      </c>
      <c r="F437" s="80">
        <v>95</v>
      </c>
      <c r="G437" s="81"/>
      <c r="H437" s="66"/>
      <c r="I437" s="69" t="s">
        <v>265</v>
      </c>
    </row>
    <row r="438" customHeight="1" spans="1:9">
      <c r="A438" s="70">
        <v>349</v>
      </c>
      <c r="B438" s="79" t="s">
        <v>274</v>
      </c>
      <c r="C438" s="61" t="s">
        <v>285</v>
      </c>
      <c r="D438" s="62"/>
      <c r="E438" s="63" t="s">
        <v>46</v>
      </c>
      <c r="F438" s="80">
        <v>1</v>
      </c>
      <c r="G438" s="81"/>
      <c r="H438" s="66"/>
      <c r="I438" s="69" t="s">
        <v>265</v>
      </c>
    </row>
    <row r="439" customHeight="1" spans="1:9">
      <c r="A439" s="70">
        <v>350</v>
      </c>
      <c r="B439" s="79" t="s">
        <v>263</v>
      </c>
      <c r="C439" s="61" t="s">
        <v>286</v>
      </c>
      <c r="D439" s="62"/>
      <c r="E439" s="63" t="s">
        <v>46</v>
      </c>
      <c r="F439" s="80">
        <v>11</v>
      </c>
      <c r="G439" s="81"/>
      <c r="H439" s="66"/>
      <c r="I439" s="69" t="s">
        <v>265</v>
      </c>
    </row>
    <row r="440" customHeight="1" spans="1:9">
      <c r="A440" s="70">
        <v>351</v>
      </c>
      <c r="B440" s="79" t="s">
        <v>263</v>
      </c>
      <c r="C440" s="61" t="s">
        <v>287</v>
      </c>
      <c r="D440" s="62"/>
      <c r="E440" s="63" t="s">
        <v>46</v>
      </c>
      <c r="F440" s="80">
        <v>3</v>
      </c>
      <c r="G440" s="81"/>
      <c r="H440" s="66"/>
      <c r="I440" s="69" t="s">
        <v>265</v>
      </c>
    </row>
    <row r="441" customHeight="1" spans="1:9">
      <c r="A441" s="70">
        <v>352</v>
      </c>
      <c r="B441" s="79" t="s">
        <v>263</v>
      </c>
      <c r="C441" s="61" t="s">
        <v>288</v>
      </c>
      <c r="D441" s="62"/>
      <c r="E441" s="63" t="s">
        <v>46</v>
      </c>
      <c r="F441" s="80">
        <v>1</v>
      </c>
      <c r="G441" s="81"/>
      <c r="H441" s="66"/>
      <c r="I441" s="69" t="s">
        <v>265</v>
      </c>
    </row>
    <row r="442" customHeight="1" spans="1:9">
      <c r="A442" s="70">
        <v>353</v>
      </c>
      <c r="B442" s="79" t="s">
        <v>263</v>
      </c>
      <c r="C442" s="61" t="s">
        <v>289</v>
      </c>
      <c r="D442" s="62"/>
      <c r="E442" s="63" t="s">
        <v>46</v>
      </c>
      <c r="F442" s="80">
        <v>4</v>
      </c>
      <c r="G442" s="81"/>
      <c r="H442" s="66"/>
      <c r="I442" s="69" t="s">
        <v>265</v>
      </c>
    </row>
    <row r="443" customHeight="1" spans="1:9">
      <c r="A443" s="70">
        <v>354</v>
      </c>
      <c r="B443" s="79" t="s">
        <v>263</v>
      </c>
      <c r="C443" s="61" t="s">
        <v>271</v>
      </c>
      <c r="D443" s="62"/>
      <c r="E443" s="63" t="s">
        <v>46</v>
      </c>
      <c r="F443" s="80">
        <v>1</v>
      </c>
      <c r="G443" s="81"/>
      <c r="H443" s="66"/>
      <c r="I443" s="69" t="s">
        <v>265</v>
      </c>
    </row>
    <row r="444" customHeight="1" spans="1:9">
      <c r="A444" s="70">
        <v>355</v>
      </c>
      <c r="B444" s="79" t="s">
        <v>263</v>
      </c>
      <c r="C444" s="61" t="s">
        <v>272</v>
      </c>
      <c r="D444" s="62"/>
      <c r="E444" s="63" t="s">
        <v>46</v>
      </c>
      <c r="F444" s="80">
        <v>1</v>
      </c>
      <c r="G444" s="81"/>
      <c r="H444" s="66"/>
      <c r="I444" s="69" t="s">
        <v>265</v>
      </c>
    </row>
    <row r="445" customHeight="1" spans="1:9">
      <c r="A445" s="70">
        <v>356</v>
      </c>
      <c r="B445" s="79" t="s">
        <v>263</v>
      </c>
      <c r="C445" s="61" t="s">
        <v>290</v>
      </c>
      <c r="D445" s="62"/>
      <c r="E445" s="63" t="s">
        <v>46</v>
      </c>
      <c r="F445" s="80">
        <v>5</v>
      </c>
      <c r="G445" s="81"/>
      <c r="H445" s="66"/>
      <c r="I445" s="69" t="s">
        <v>265</v>
      </c>
    </row>
    <row r="446" customHeight="1" spans="1:9">
      <c r="A446" s="70">
        <v>357</v>
      </c>
      <c r="B446" s="79" t="s">
        <v>263</v>
      </c>
      <c r="C446" s="61" t="s">
        <v>291</v>
      </c>
      <c r="D446" s="62"/>
      <c r="E446" s="63" t="s">
        <v>46</v>
      </c>
      <c r="F446" s="80">
        <v>1</v>
      </c>
      <c r="G446" s="81"/>
      <c r="H446" s="66"/>
      <c r="I446" s="69" t="s">
        <v>265</v>
      </c>
    </row>
    <row r="447" customHeight="1" spans="1:9">
      <c r="A447" s="70">
        <v>358</v>
      </c>
      <c r="B447" s="79" t="s">
        <v>263</v>
      </c>
      <c r="C447" s="61" t="s">
        <v>292</v>
      </c>
      <c r="D447" s="62"/>
      <c r="E447" s="63" t="s">
        <v>46</v>
      </c>
      <c r="F447" s="80">
        <v>4</v>
      </c>
      <c r="G447" s="81"/>
      <c r="H447" s="66"/>
      <c r="I447" s="69" t="s">
        <v>265</v>
      </c>
    </row>
    <row r="448" customHeight="1" spans="1:9">
      <c r="A448" s="70">
        <v>359</v>
      </c>
      <c r="B448" s="79" t="s">
        <v>263</v>
      </c>
      <c r="C448" s="61" t="s">
        <v>293</v>
      </c>
      <c r="D448" s="62"/>
      <c r="E448" s="63" t="s">
        <v>46</v>
      </c>
      <c r="F448" s="80">
        <v>1</v>
      </c>
      <c r="G448" s="81"/>
      <c r="H448" s="66"/>
      <c r="I448" s="69" t="s">
        <v>265</v>
      </c>
    </row>
    <row r="449" customHeight="1" spans="1:9">
      <c r="A449" s="70">
        <v>360</v>
      </c>
      <c r="B449" s="79" t="s">
        <v>263</v>
      </c>
      <c r="C449" s="61" t="s">
        <v>273</v>
      </c>
      <c r="D449" s="62"/>
      <c r="E449" s="63" t="s">
        <v>46</v>
      </c>
      <c r="F449" s="80">
        <v>6</v>
      </c>
      <c r="G449" s="81"/>
      <c r="H449" s="66"/>
      <c r="I449" s="69" t="s">
        <v>265</v>
      </c>
    </row>
    <row r="450" customHeight="1" spans="1:9">
      <c r="A450" s="70">
        <v>361</v>
      </c>
      <c r="B450" s="79" t="s">
        <v>263</v>
      </c>
      <c r="C450" s="61" t="s">
        <v>294</v>
      </c>
      <c r="D450" s="62"/>
      <c r="E450" s="63" t="s">
        <v>46</v>
      </c>
      <c r="F450" s="80">
        <v>7</v>
      </c>
      <c r="G450" s="81"/>
      <c r="H450" s="66"/>
      <c r="I450" s="69" t="s">
        <v>265</v>
      </c>
    </row>
    <row r="451" customHeight="1" spans="1:9">
      <c r="A451" s="70">
        <v>362</v>
      </c>
      <c r="B451" s="79" t="s">
        <v>263</v>
      </c>
      <c r="C451" s="61" t="s">
        <v>295</v>
      </c>
      <c r="D451" s="62"/>
      <c r="E451" s="63" t="s">
        <v>46</v>
      </c>
      <c r="F451" s="80">
        <v>2</v>
      </c>
      <c r="G451" s="81"/>
      <c r="H451" s="66"/>
      <c r="I451" s="69" t="s">
        <v>265</v>
      </c>
    </row>
    <row r="452" customHeight="1" spans="1:9">
      <c r="A452" s="70">
        <v>363</v>
      </c>
      <c r="B452" s="79" t="s">
        <v>263</v>
      </c>
      <c r="C452" s="61" t="s">
        <v>288</v>
      </c>
      <c r="D452" s="62"/>
      <c r="E452" s="63" t="s">
        <v>46</v>
      </c>
      <c r="F452" s="80">
        <v>1</v>
      </c>
      <c r="G452" s="81"/>
      <c r="H452" s="66"/>
      <c r="I452" s="69" t="s">
        <v>265</v>
      </c>
    </row>
    <row r="453" customHeight="1" spans="1:9">
      <c r="A453" s="70">
        <v>364</v>
      </c>
      <c r="B453" s="79" t="s">
        <v>263</v>
      </c>
      <c r="C453" s="61" t="s">
        <v>296</v>
      </c>
      <c r="D453" s="62"/>
      <c r="E453" s="63" t="s">
        <v>46</v>
      </c>
      <c r="F453" s="80">
        <v>1</v>
      </c>
      <c r="G453" s="81"/>
      <c r="H453" s="66"/>
      <c r="I453" s="69" t="s">
        <v>265</v>
      </c>
    </row>
    <row r="454" customHeight="1" spans="1:9">
      <c r="A454" s="70">
        <v>365</v>
      </c>
      <c r="B454" s="79" t="s">
        <v>263</v>
      </c>
      <c r="C454" s="61" t="s">
        <v>289</v>
      </c>
      <c r="D454" s="62"/>
      <c r="E454" s="63" t="s">
        <v>46</v>
      </c>
      <c r="F454" s="80">
        <v>23</v>
      </c>
      <c r="G454" s="81"/>
      <c r="H454" s="66"/>
      <c r="I454" s="69" t="s">
        <v>265</v>
      </c>
    </row>
    <row r="455" customHeight="1" spans="1:9">
      <c r="A455" s="70">
        <v>366</v>
      </c>
      <c r="B455" s="79" t="s">
        <v>263</v>
      </c>
      <c r="C455" s="61" t="s">
        <v>271</v>
      </c>
      <c r="D455" s="62"/>
      <c r="E455" s="63" t="s">
        <v>46</v>
      </c>
      <c r="F455" s="80">
        <v>1</v>
      </c>
      <c r="G455" s="81"/>
      <c r="H455" s="66"/>
      <c r="I455" s="69" t="s">
        <v>265</v>
      </c>
    </row>
    <row r="456" customHeight="1" spans="1:9">
      <c r="A456" s="70">
        <v>367</v>
      </c>
      <c r="B456" s="79" t="s">
        <v>263</v>
      </c>
      <c r="C456" s="61" t="s">
        <v>297</v>
      </c>
      <c r="D456" s="62"/>
      <c r="E456" s="63" t="s">
        <v>46</v>
      </c>
      <c r="F456" s="80">
        <v>5</v>
      </c>
      <c r="G456" s="81"/>
      <c r="H456" s="66"/>
      <c r="I456" s="69" t="s">
        <v>265</v>
      </c>
    </row>
    <row r="457" customHeight="1" spans="1:9">
      <c r="A457" s="70">
        <v>368</v>
      </c>
      <c r="B457" s="79" t="s">
        <v>263</v>
      </c>
      <c r="C457" s="61" t="s">
        <v>298</v>
      </c>
      <c r="D457" s="62"/>
      <c r="E457" s="63" t="s">
        <v>46</v>
      </c>
      <c r="F457" s="80">
        <v>2</v>
      </c>
      <c r="G457" s="81"/>
      <c r="H457" s="66"/>
      <c r="I457" s="69" t="s">
        <v>265</v>
      </c>
    </row>
    <row r="458" customHeight="1" spans="1:9">
      <c r="A458" s="70">
        <v>369</v>
      </c>
      <c r="B458" s="79" t="s">
        <v>263</v>
      </c>
      <c r="C458" s="61" t="s">
        <v>290</v>
      </c>
      <c r="D458" s="62"/>
      <c r="E458" s="63" t="s">
        <v>46</v>
      </c>
      <c r="F458" s="80">
        <v>12</v>
      </c>
      <c r="G458" s="81"/>
      <c r="H458" s="66"/>
      <c r="I458" s="69" t="s">
        <v>265</v>
      </c>
    </row>
    <row r="459" customHeight="1" spans="1:9">
      <c r="A459" s="70">
        <v>370</v>
      </c>
      <c r="B459" s="79" t="s">
        <v>263</v>
      </c>
      <c r="C459" s="61" t="s">
        <v>291</v>
      </c>
      <c r="D459" s="62"/>
      <c r="E459" s="63" t="s">
        <v>46</v>
      </c>
      <c r="F459" s="80">
        <v>1</v>
      </c>
      <c r="G459" s="81"/>
      <c r="H459" s="66"/>
      <c r="I459" s="69" t="s">
        <v>265</v>
      </c>
    </row>
    <row r="460" customHeight="1" spans="1:9">
      <c r="A460" s="70">
        <v>371</v>
      </c>
      <c r="B460" s="79" t="s">
        <v>263</v>
      </c>
      <c r="C460" s="61" t="s">
        <v>293</v>
      </c>
      <c r="D460" s="62"/>
      <c r="E460" s="63" t="s">
        <v>46</v>
      </c>
      <c r="F460" s="80">
        <v>2</v>
      </c>
      <c r="G460" s="81"/>
      <c r="H460" s="66"/>
      <c r="I460" s="69" t="s">
        <v>265</v>
      </c>
    </row>
    <row r="461" customHeight="1" spans="1:9">
      <c r="A461" s="70">
        <v>372</v>
      </c>
      <c r="B461" s="79" t="s">
        <v>263</v>
      </c>
      <c r="C461" s="61" t="s">
        <v>273</v>
      </c>
      <c r="D461" s="62"/>
      <c r="E461" s="63" t="s">
        <v>46</v>
      </c>
      <c r="F461" s="80">
        <v>1</v>
      </c>
      <c r="G461" s="81"/>
      <c r="H461" s="66"/>
      <c r="I461" s="69" t="s">
        <v>265</v>
      </c>
    </row>
    <row r="462" customHeight="1" spans="1:9">
      <c r="A462" s="70">
        <v>373</v>
      </c>
      <c r="B462" s="79" t="s">
        <v>263</v>
      </c>
      <c r="C462" s="61" t="s">
        <v>294</v>
      </c>
      <c r="D462" s="62"/>
      <c r="E462" s="63" t="s">
        <v>46</v>
      </c>
      <c r="F462" s="80">
        <v>7</v>
      </c>
      <c r="G462" s="81"/>
      <c r="H462" s="66"/>
      <c r="I462" s="69" t="s">
        <v>265</v>
      </c>
    </row>
    <row r="463" customHeight="1" spans="1:9">
      <c r="A463" s="70">
        <v>374</v>
      </c>
      <c r="B463" s="79" t="s">
        <v>263</v>
      </c>
      <c r="C463" s="61" t="s">
        <v>288</v>
      </c>
      <c r="D463" s="62"/>
      <c r="E463" s="63" t="s">
        <v>46</v>
      </c>
      <c r="F463" s="80">
        <v>5</v>
      </c>
      <c r="G463" s="81"/>
      <c r="H463" s="66"/>
      <c r="I463" s="69" t="s">
        <v>265</v>
      </c>
    </row>
    <row r="464" customHeight="1" spans="1:9">
      <c r="A464" s="70">
        <v>375</v>
      </c>
      <c r="B464" s="79" t="s">
        <v>263</v>
      </c>
      <c r="C464" s="61" t="s">
        <v>296</v>
      </c>
      <c r="D464" s="62"/>
      <c r="E464" s="63" t="s">
        <v>46</v>
      </c>
      <c r="F464" s="80">
        <v>2</v>
      </c>
      <c r="G464" s="81"/>
      <c r="H464" s="66"/>
      <c r="I464" s="69" t="s">
        <v>265</v>
      </c>
    </row>
    <row r="465" customHeight="1" spans="1:9">
      <c r="A465" s="70">
        <v>376</v>
      </c>
      <c r="B465" s="79" t="s">
        <v>263</v>
      </c>
      <c r="C465" s="61" t="s">
        <v>289</v>
      </c>
      <c r="D465" s="62"/>
      <c r="E465" s="63" t="s">
        <v>46</v>
      </c>
      <c r="F465" s="80">
        <v>2</v>
      </c>
      <c r="G465" s="81"/>
      <c r="H465" s="66"/>
      <c r="I465" s="69" t="s">
        <v>265</v>
      </c>
    </row>
    <row r="466" customHeight="1" spans="1:9">
      <c r="A466" s="70">
        <v>377</v>
      </c>
      <c r="B466" s="79" t="s">
        <v>263</v>
      </c>
      <c r="C466" s="61" t="s">
        <v>271</v>
      </c>
      <c r="D466" s="62"/>
      <c r="E466" s="63" t="s">
        <v>46</v>
      </c>
      <c r="F466" s="80">
        <v>4</v>
      </c>
      <c r="G466" s="81"/>
      <c r="H466" s="66"/>
      <c r="I466" s="69" t="s">
        <v>265</v>
      </c>
    </row>
    <row r="467" customHeight="1" spans="1:9">
      <c r="A467" s="70">
        <v>378</v>
      </c>
      <c r="B467" s="79" t="s">
        <v>263</v>
      </c>
      <c r="C467" s="61" t="s">
        <v>297</v>
      </c>
      <c r="D467" s="62"/>
      <c r="E467" s="63" t="s">
        <v>46</v>
      </c>
      <c r="F467" s="80">
        <v>4</v>
      </c>
      <c r="G467" s="81"/>
      <c r="H467" s="66"/>
      <c r="I467" s="69" t="s">
        <v>265</v>
      </c>
    </row>
    <row r="468" customHeight="1" spans="1:9">
      <c r="A468" s="70">
        <v>379</v>
      </c>
      <c r="B468" s="79" t="s">
        <v>263</v>
      </c>
      <c r="C468" s="61" t="s">
        <v>298</v>
      </c>
      <c r="D468" s="62"/>
      <c r="E468" s="63" t="s">
        <v>46</v>
      </c>
      <c r="F468" s="80">
        <v>10</v>
      </c>
      <c r="G468" s="81"/>
      <c r="H468" s="66"/>
      <c r="I468" s="69" t="s">
        <v>265</v>
      </c>
    </row>
    <row r="469" customHeight="1" spans="1:9">
      <c r="A469" s="70">
        <v>380</v>
      </c>
      <c r="B469" s="79" t="s">
        <v>263</v>
      </c>
      <c r="C469" s="61" t="s">
        <v>299</v>
      </c>
      <c r="D469" s="62"/>
      <c r="E469" s="63" t="s">
        <v>46</v>
      </c>
      <c r="F469" s="80">
        <v>1</v>
      </c>
      <c r="G469" s="81"/>
      <c r="H469" s="66"/>
      <c r="I469" s="69" t="s">
        <v>265</v>
      </c>
    </row>
    <row r="470" customHeight="1" spans="1:9">
      <c r="A470" s="70">
        <v>381</v>
      </c>
      <c r="B470" s="79" t="s">
        <v>263</v>
      </c>
      <c r="C470" s="61" t="s">
        <v>300</v>
      </c>
      <c r="D470" s="62"/>
      <c r="E470" s="63" t="s">
        <v>46</v>
      </c>
      <c r="F470" s="80">
        <v>4</v>
      </c>
      <c r="G470" s="81"/>
      <c r="H470" s="66"/>
      <c r="I470" s="69" t="s">
        <v>265</v>
      </c>
    </row>
    <row r="471" customHeight="1" spans="1:9">
      <c r="A471" s="70">
        <v>382</v>
      </c>
      <c r="B471" s="79" t="s">
        <v>263</v>
      </c>
      <c r="C471" s="61" t="s">
        <v>301</v>
      </c>
      <c r="D471" s="62"/>
      <c r="E471" s="63" t="s">
        <v>46</v>
      </c>
      <c r="F471" s="80">
        <v>3</v>
      </c>
      <c r="G471" s="81"/>
      <c r="H471" s="66"/>
      <c r="I471" s="69" t="s">
        <v>265</v>
      </c>
    </row>
    <row r="472" customHeight="1" spans="1:9">
      <c r="A472" s="70">
        <v>383</v>
      </c>
      <c r="B472" s="79" t="s">
        <v>263</v>
      </c>
      <c r="C472" s="61" t="s">
        <v>292</v>
      </c>
      <c r="D472" s="62"/>
      <c r="E472" s="63" t="s">
        <v>46</v>
      </c>
      <c r="F472" s="80">
        <v>2</v>
      </c>
      <c r="G472" s="81"/>
      <c r="H472" s="66"/>
      <c r="I472" s="69" t="s">
        <v>265</v>
      </c>
    </row>
    <row r="473" customHeight="1" spans="1:9">
      <c r="A473" s="70">
        <v>384</v>
      </c>
      <c r="B473" s="79" t="s">
        <v>263</v>
      </c>
      <c r="C473" s="61" t="s">
        <v>273</v>
      </c>
      <c r="D473" s="62"/>
      <c r="E473" s="63" t="s">
        <v>46</v>
      </c>
      <c r="F473" s="80">
        <v>23</v>
      </c>
      <c r="G473" s="81"/>
      <c r="H473" s="66"/>
      <c r="I473" s="69" t="s">
        <v>265</v>
      </c>
    </row>
    <row r="474" customHeight="1" spans="1:9">
      <c r="A474" s="70">
        <v>385</v>
      </c>
      <c r="B474" s="79" t="s">
        <v>263</v>
      </c>
      <c r="C474" s="61" t="s">
        <v>289</v>
      </c>
      <c r="D474" s="62"/>
      <c r="E474" s="63" t="s">
        <v>46</v>
      </c>
      <c r="F474" s="80">
        <v>1</v>
      </c>
      <c r="G474" s="81"/>
      <c r="H474" s="66"/>
      <c r="I474" s="69" t="s">
        <v>265</v>
      </c>
    </row>
    <row r="475" customHeight="1" spans="1:9">
      <c r="A475" s="70">
        <v>386</v>
      </c>
      <c r="B475" s="79" t="s">
        <v>263</v>
      </c>
      <c r="C475" s="61" t="s">
        <v>272</v>
      </c>
      <c r="D475" s="62"/>
      <c r="E475" s="63" t="s">
        <v>46</v>
      </c>
      <c r="F475" s="80">
        <v>1</v>
      </c>
      <c r="G475" s="81"/>
      <c r="H475" s="66"/>
      <c r="I475" s="69" t="s">
        <v>265</v>
      </c>
    </row>
    <row r="476" customHeight="1" spans="1:9">
      <c r="A476" s="70">
        <v>387</v>
      </c>
      <c r="B476" s="79" t="s">
        <v>263</v>
      </c>
      <c r="C476" s="61" t="s">
        <v>302</v>
      </c>
      <c r="D476" s="62"/>
      <c r="E476" s="63" t="s">
        <v>46</v>
      </c>
      <c r="F476" s="80">
        <v>2</v>
      </c>
      <c r="G476" s="81"/>
      <c r="H476" s="66"/>
      <c r="I476" s="69" t="s">
        <v>265</v>
      </c>
    </row>
    <row r="477" customHeight="1" spans="1:9">
      <c r="A477" s="70">
        <v>388</v>
      </c>
      <c r="B477" s="79" t="s">
        <v>263</v>
      </c>
      <c r="C477" s="61" t="s">
        <v>303</v>
      </c>
      <c r="D477" s="62"/>
      <c r="E477" s="63" t="s">
        <v>46</v>
      </c>
      <c r="F477" s="80">
        <v>2</v>
      </c>
      <c r="G477" s="81"/>
      <c r="H477" s="66"/>
      <c r="I477" s="69" t="s">
        <v>265</v>
      </c>
    </row>
    <row r="478" customHeight="1" spans="1:9">
      <c r="A478" s="70">
        <v>389</v>
      </c>
      <c r="B478" s="79" t="s">
        <v>263</v>
      </c>
      <c r="C478" s="61" t="s">
        <v>300</v>
      </c>
      <c r="D478" s="62"/>
      <c r="E478" s="63" t="s">
        <v>46</v>
      </c>
      <c r="F478" s="80">
        <v>1</v>
      </c>
      <c r="G478" s="81"/>
      <c r="H478" s="66"/>
      <c r="I478" s="69" t="s">
        <v>265</v>
      </c>
    </row>
    <row r="479" customHeight="1" spans="1:9">
      <c r="A479" s="70">
        <v>390</v>
      </c>
      <c r="B479" s="79" t="s">
        <v>263</v>
      </c>
      <c r="C479" s="61" t="s">
        <v>293</v>
      </c>
      <c r="D479" s="62"/>
      <c r="E479" s="63" t="s">
        <v>46</v>
      </c>
      <c r="F479" s="80">
        <v>4</v>
      </c>
      <c r="G479" s="81"/>
      <c r="H479" s="66"/>
      <c r="I479" s="69" t="s">
        <v>265</v>
      </c>
    </row>
    <row r="480" customHeight="1" spans="1:9">
      <c r="A480" s="70">
        <v>391</v>
      </c>
      <c r="B480" s="79" t="s">
        <v>263</v>
      </c>
      <c r="C480" s="61" t="s">
        <v>273</v>
      </c>
      <c r="D480" s="62"/>
      <c r="E480" s="63" t="s">
        <v>46</v>
      </c>
      <c r="F480" s="80">
        <v>1</v>
      </c>
      <c r="G480" s="81"/>
      <c r="H480" s="66"/>
      <c r="I480" s="69" t="s">
        <v>265</v>
      </c>
    </row>
    <row r="481" customHeight="1" spans="1:9">
      <c r="A481" s="70">
        <v>392</v>
      </c>
      <c r="B481" s="79" t="s">
        <v>274</v>
      </c>
      <c r="C481" s="61" t="s">
        <v>304</v>
      </c>
      <c r="D481" s="62"/>
      <c r="E481" s="63" t="s">
        <v>46</v>
      </c>
      <c r="F481" s="80">
        <v>9</v>
      </c>
      <c r="G481" s="81"/>
      <c r="H481" s="66"/>
      <c r="I481" s="69" t="s">
        <v>265</v>
      </c>
    </row>
    <row r="482" customHeight="1" spans="1:9">
      <c r="A482" s="70">
        <v>393</v>
      </c>
      <c r="B482" s="79" t="s">
        <v>274</v>
      </c>
      <c r="C482" s="61" t="s">
        <v>305</v>
      </c>
      <c r="D482" s="62"/>
      <c r="E482" s="63" t="s">
        <v>46</v>
      </c>
      <c r="F482" s="80">
        <v>6</v>
      </c>
      <c r="G482" s="81"/>
      <c r="H482" s="66"/>
      <c r="I482" s="69" t="s">
        <v>265</v>
      </c>
    </row>
    <row r="483" customHeight="1" spans="1:9">
      <c r="A483" s="70">
        <v>394</v>
      </c>
      <c r="B483" s="79" t="s">
        <v>274</v>
      </c>
      <c r="C483" s="61" t="s">
        <v>306</v>
      </c>
      <c r="D483" s="62"/>
      <c r="E483" s="63" t="s">
        <v>46</v>
      </c>
      <c r="F483" s="80">
        <v>4</v>
      </c>
      <c r="G483" s="81"/>
      <c r="H483" s="66"/>
      <c r="I483" s="69" t="s">
        <v>265</v>
      </c>
    </row>
    <row r="484" customHeight="1" spans="1:9">
      <c r="A484" s="70">
        <v>395</v>
      </c>
      <c r="B484" s="79" t="s">
        <v>274</v>
      </c>
      <c r="C484" s="61" t="s">
        <v>307</v>
      </c>
      <c r="D484" s="62"/>
      <c r="E484" s="63" t="s">
        <v>46</v>
      </c>
      <c r="F484" s="80">
        <v>9</v>
      </c>
      <c r="G484" s="81"/>
      <c r="H484" s="66"/>
      <c r="I484" s="69" t="s">
        <v>265</v>
      </c>
    </row>
    <row r="485" customHeight="1" spans="1:9">
      <c r="A485" s="70">
        <v>396</v>
      </c>
      <c r="B485" s="79" t="s">
        <v>274</v>
      </c>
      <c r="C485" s="61" t="s">
        <v>304</v>
      </c>
      <c r="D485" s="62"/>
      <c r="E485" s="63" t="s">
        <v>46</v>
      </c>
      <c r="F485" s="80">
        <v>5</v>
      </c>
      <c r="G485" s="81"/>
      <c r="H485" s="66"/>
      <c r="I485" s="69" t="s">
        <v>265</v>
      </c>
    </row>
    <row r="486" customHeight="1" spans="1:9">
      <c r="A486" s="70">
        <v>397</v>
      </c>
      <c r="B486" s="79" t="s">
        <v>274</v>
      </c>
      <c r="C486" s="61" t="s">
        <v>305</v>
      </c>
      <c r="D486" s="62"/>
      <c r="E486" s="63" t="s">
        <v>46</v>
      </c>
      <c r="F486" s="80">
        <v>3</v>
      </c>
      <c r="G486" s="81"/>
      <c r="H486" s="66"/>
      <c r="I486" s="69" t="s">
        <v>265</v>
      </c>
    </row>
    <row r="487" customHeight="1" spans="1:9">
      <c r="A487" s="70">
        <v>398</v>
      </c>
      <c r="B487" s="79" t="s">
        <v>274</v>
      </c>
      <c r="C487" s="61" t="s">
        <v>306</v>
      </c>
      <c r="D487" s="62"/>
      <c r="E487" s="63" t="s">
        <v>46</v>
      </c>
      <c r="F487" s="80">
        <v>3</v>
      </c>
      <c r="G487" s="81"/>
      <c r="H487" s="66"/>
      <c r="I487" s="69" t="s">
        <v>265</v>
      </c>
    </row>
    <row r="488" customHeight="1" spans="1:9">
      <c r="A488" s="70">
        <v>399</v>
      </c>
      <c r="B488" s="79" t="s">
        <v>274</v>
      </c>
      <c r="C488" s="61" t="s">
        <v>307</v>
      </c>
      <c r="D488" s="62"/>
      <c r="E488" s="63" t="s">
        <v>46</v>
      </c>
      <c r="F488" s="80">
        <v>41</v>
      </c>
      <c r="G488" s="81"/>
      <c r="H488" s="66"/>
      <c r="I488" s="69" t="s">
        <v>265</v>
      </c>
    </row>
    <row r="489" customHeight="1" spans="1:9">
      <c r="A489" s="70">
        <v>400</v>
      </c>
      <c r="B489" s="79" t="s">
        <v>308</v>
      </c>
      <c r="C489" s="61" t="s">
        <v>289</v>
      </c>
      <c r="D489" s="62"/>
      <c r="E489" s="63" t="s">
        <v>46</v>
      </c>
      <c r="F489" s="80">
        <v>100</v>
      </c>
      <c r="G489" s="81"/>
      <c r="H489" s="66"/>
      <c r="I489" s="69" t="s">
        <v>265</v>
      </c>
    </row>
    <row r="490" customHeight="1" spans="1:9">
      <c r="A490" s="70">
        <v>401</v>
      </c>
      <c r="B490" s="79" t="s">
        <v>308</v>
      </c>
      <c r="C490" s="61" t="s">
        <v>268</v>
      </c>
      <c r="D490" s="62"/>
      <c r="E490" s="63" t="s">
        <v>46</v>
      </c>
      <c r="F490" s="80">
        <v>73</v>
      </c>
      <c r="G490" s="81"/>
      <c r="H490" s="66"/>
      <c r="I490" s="69" t="s">
        <v>265</v>
      </c>
    </row>
    <row r="491" customHeight="1" spans="1:9">
      <c r="A491" s="70">
        <v>402</v>
      </c>
      <c r="B491" s="79" t="s">
        <v>308</v>
      </c>
      <c r="C491" s="61" t="s">
        <v>269</v>
      </c>
      <c r="D491" s="62"/>
      <c r="E491" s="63" t="s">
        <v>46</v>
      </c>
      <c r="F491" s="80">
        <v>64</v>
      </c>
      <c r="G491" s="81"/>
      <c r="H491" s="66"/>
      <c r="I491" s="69" t="s">
        <v>265</v>
      </c>
    </row>
    <row r="492" customHeight="1" spans="1:9">
      <c r="A492" s="70">
        <v>403</v>
      </c>
      <c r="B492" s="79" t="s">
        <v>308</v>
      </c>
      <c r="C492" s="61" t="s">
        <v>264</v>
      </c>
      <c r="D492" s="62"/>
      <c r="E492" s="63" t="s">
        <v>46</v>
      </c>
      <c r="F492" s="80">
        <v>29</v>
      </c>
      <c r="G492" s="81"/>
      <c r="H492" s="66"/>
      <c r="I492" s="69" t="s">
        <v>265</v>
      </c>
    </row>
    <row r="493" customHeight="1" spans="1:9">
      <c r="A493" s="70">
        <v>404</v>
      </c>
      <c r="B493" s="79" t="s">
        <v>308</v>
      </c>
      <c r="C493" s="61" t="s">
        <v>267</v>
      </c>
      <c r="D493" s="62"/>
      <c r="E493" s="63" t="s">
        <v>46</v>
      </c>
      <c r="F493" s="80">
        <v>24</v>
      </c>
      <c r="G493" s="81"/>
      <c r="H493" s="66"/>
      <c r="I493" s="69" t="s">
        <v>265</v>
      </c>
    </row>
    <row r="494" customHeight="1" spans="1:9">
      <c r="A494" s="70">
        <v>405</v>
      </c>
      <c r="B494" s="79" t="s">
        <v>308</v>
      </c>
      <c r="C494" s="61" t="s">
        <v>272</v>
      </c>
      <c r="D494" s="62"/>
      <c r="E494" s="63" t="s">
        <v>46</v>
      </c>
      <c r="F494" s="80">
        <v>22</v>
      </c>
      <c r="G494" s="81"/>
      <c r="H494" s="66"/>
      <c r="I494" s="69" t="s">
        <v>265</v>
      </c>
    </row>
    <row r="495" customHeight="1" spans="1:9">
      <c r="A495" s="70">
        <v>406</v>
      </c>
      <c r="B495" s="79" t="s">
        <v>308</v>
      </c>
      <c r="C495" s="61" t="s">
        <v>268</v>
      </c>
      <c r="D495" s="62"/>
      <c r="E495" s="63" t="s">
        <v>46</v>
      </c>
      <c r="F495" s="80">
        <v>7</v>
      </c>
      <c r="G495" s="81"/>
      <c r="H495" s="66"/>
      <c r="I495" s="69" t="s">
        <v>265</v>
      </c>
    </row>
    <row r="496" customHeight="1" spans="1:9">
      <c r="A496" s="70">
        <v>407</v>
      </c>
      <c r="B496" s="79" t="s">
        <v>308</v>
      </c>
      <c r="C496" s="61" t="s">
        <v>269</v>
      </c>
      <c r="D496" s="62"/>
      <c r="E496" s="63" t="s">
        <v>46</v>
      </c>
      <c r="F496" s="80">
        <v>11</v>
      </c>
      <c r="G496" s="81"/>
      <c r="H496" s="66"/>
      <c r="I496" s="69" t="s">
        <v>265</v>
      </c>
    </row>
    <row r="497" customHeight="1" spans="1:9">
      <c r="A497" s="70">
        <v>408</v>
      </c>
      <c r="B497" s="79" t="s">
        <v>308</v>
      </c>
      <c r="C497" s="61" t="s">
        <v>269</v>
      </c>
      <c r="D497" s="62"/>
      <c r="E497" s="63" t="s">
        <v>46</v>
      </c>
      <c r="F497" s="80">
        <v>78</v>
      </c>
      <c r="G497" s="81"/>
      <c r="H497" s="66"/>
      <c r="I497" s="69" t="s">
        <v>265</v>
      </c>
    </row>
    <row r="498" customHeight="1" spans="1:9">
      <c r="A498" s="70">
        <v>409</v>
      </c>
      <c r="B498" s="79" t="s">
        <v>308</v>
      </c>
      <c r="C498" s="61" t="s">
        <v>264</v>
      </c>
      <c r="D498" s="62"/>
      <c r="E498" s="63" t="s">
        <v>46</v>
      </c>
      <c r="F498" s="80">
        <v>83</v>
      </c>
      <c r="G498" s="81"/>
      <c r="H498" s="66"/>
      <c r="I498" s="69" t="s">
        <v>265</v>
      </c>
    </row>
    <row r="499" customHeight="1" spans="1:9">
      <c r="A499" s="70">
        <v>410</v>
      </c>
      <c r="B499" s="79" t="s">
        <v>308</v>
      </c>
      <c r="C499" s="61" t="s">
        <v>264</v>
      </c>
      <c r="D499" s="62"/>
      <c r="E499" s="63" t="s">
        <v>46</v>
      </c>
      <c r="F499" s="80">
        <v>44</v>
      </c>
      <c r="G499" s="81"/>
      <c r="H499" s="66"/>
      <c r="I499" s="69" t="s">
        <v>265</v>
      </c>
    </row>
    <row r="500" customHeight="1" spans="1:9">
      <c r="A500" s="70">
        <v>411</v>
      </c>
      <c r="B500" s="79" t="s">
        <v>308</v>
      </c>
      <c r="C500" s="61" t="s">
        <v>289</v>
      </c>
      <c r="D500" s="62"/>
      <c r="E500" s="63" t="s">
        <v>46</v>
      </c>
      <c r="F500" s="80">
        <v>67</v>
      </c>
      <c r="G500" s="81"/>
      <c r="H500" s="66"/>
      <c r="I500" s="69" t="s">
        <v>265</v>
      </c>
    </row>
    <row r="501" customHeight="1" spans="1:9">
      <c r="A501" s="70">
        <v>412</v>
      </c>
      <c r="B501" s="79" t="s">
        <v>308</v>
      </c>
      <c r="C501" s="61" t="s">
        <v>268</v>
      </c>
      <c r="D501" s="62"/>
      <c r="E501" s="63" t="s">
        <v>46</v>
      </c>
      <c r="F501" s="80">
        <v>44</v>
      </c>
      <c r="G501" s="81"/>
      <c r="H501" s="66"/>
      <c r="I501" s="69" t="s">
        <v>265</v>
      </c>
    </row>
    <row r="502" customHeight="1" spans="1:9">
      <c r="A502" s="70">
        <v>413</v>
      </c>
      <c r="B502" s="79" t="s">
        <v>308</v>
      </c>
      <c r="C502" s="61" t="s">
        <v>269</v>
      </c>
      <c r="D502" s="62"/>
      <c r="E502" s="63" t="s">
        <v>46</v>
      </c>
      <c r="F502" s="80">
        <v>28</v>
      </c>
      <c r="G502" s="81"/>
      <c r="H502" s="66"/>
      <c r="I502" s="69" t="s">
        <v>265</v>
      </c>
    </row>
    <row r="503" customHeight="1" spans="1:9">
      <c r="A503" s="70">
        <v>414</v>
      </c>
      <c r="B503" s="79" t="s">
        <v>308</v>
      </c>
      <c r="C503" s="61" t="s">
        <v>264</v>
      </c>
      <c r="D503" s="62"/>
      <c r="E503" s="63" t="s">
        <v>46</v>
      </c>
      <c r="F503" s="80">
        <v>49</v>
      </c>
      <c r="G503" s="81"/>
      <c r="H503" s="66"/>
      <c r="I503" s="69" t="s">
        <v>265</v>
      </c>
    </row>
    <row r="504" customHeight="1" spans="1:9">
      <c r="A504" s="70">
        <v>415</v>
      </c>
      <c r="B504" s="79" t="s">
        <v>308</v>
      </c>
      <c r="C504" s="61" t="s">
        <v>264</v>
      </c>
      <c r="D504" s="62"/>
      <c r="E504" s="63" t="s">
        <v>46</v>
      </c>
      <c r="F504" s="80">
        <v>14</v>
      </c>
      <c r="G504" s="81"/>
      <c r="H504" s="66"/>
      <c r="I504" s="69" t="s">
        <v>265</v>
      </c>
    </row>
    <row r="505" customHeight="1" spans="1:9">
      <c r="A505" s="70">
        <v>416</v>
      </c>
      <c r="B505" s="79" t="s">
        <v>308</v>
      </c>
      <c r="C505" s="61" t="s">
        <v>266</v>
      </c>
      <c r="D505" s="62"/>
      <c r="E505" s="63" t="s">
        <v>46</v>
      </c>
      <c r="F505" s="80">
        <v>7</v>
      </c>
      <c r="G505" s="81"/>
      <c r="H505" s="66"/>
      <c r="I505" s="69" t="s">
        <v>265</v>
      </c>
    </row>
    <row r="506" customHeight="1" spans="1:9">
      <c r="A506" s="70">
        <v>417</v>
      </c>
      <c r="B506" s="79" t="s">
        <v>308</v>
      </c>
      <c r="C506" s="61" t="s">
        <v>289</v>
      </c>
      <c r="D506" s="62"/>
      <c r="E506" s="63" t="s">
        <v>46</v>
      </c>
      <c r="F506" s="80">
        <v>30</v>
      </c>
      <c r="G506" s="81"/>
      <c r="H506" s="66"/>
      <c r="I506" s="69" t="s">
        <v>265</v>
      </c>
    </row>
    <row r="507" customHeight="1" spans="1:9">
      <c r="A507" s="70">
        <v>418</v>
      </c>
      <c r="B507" s="79" t="s">
        <v>308</v>
      </c>
      <c r="C507" s="61" t="s">
        <v>309</v>
      </c>
      <c r="D507" s="62"/>
      <c r="E507" s="63" t="s">
        <v>46</v>
      </c>
      <c r="F507" s="80">
        <v>1</v>
      </c>
      <c r="G507" s="81"/>
      <c r="H507" s="66"/>
      <c r="I507" s="69" t="s">
        <v>265</v>
      </c>
    </row>
    <row r="508" customHeight="1" spans="1:9">
      <c r="A508" s="70">
        <v>419</v>
      </c>
      <c r="B508" s="79" t="s">
        <v>308</v>
      </c>
      <c r="C508" s="61" t="s">
        <v>310</v>
      </c>
      <c r="D508" s="62"/>
      <c r="E508" s="63" t="s">
        <v>46</v>
      </c>
      <c r="F508" s="80">
        <v>1</v>
      </c>
      <c r="G508" s="81"/>
      <c r="H508" s="66"/>
      <c r="I508" s="69" t="s">
        <v>265</v>
      </c>
    </row>
    <row r="509" customHeight="1" spans="1:9">
      <c r="A509" s="70">
        <v>420</v>
      </c>
      <c r="B509" s="79" t="s">
        <v>308</v>
      </c>
      <c r="C509" s="61" t="s">
        <v>311</v>
      </c>
      <c r="D509" s="62"/>
      <c r="E509" s="63" t="s">
        <v>46</v>
      </c>
      <c r="F509" s="80">
        <v>1</v>
      </c>
      <c r="G509" s="81"/>
      <c r="H509" s="66"/>
      <c r="I509" s="69" t="s">
        <v>265</v>
      </c>
    </row>
    <row r="510" customHeight="1" spans="1:9">
      <c r="A510" s="70">
        <v>421</v>
      </c>
      <c r="B510" s="79" t="s">
        <v>308</v>
      </c>
      <c r="C510" s="61" t="s">
        <v>271</v>
      </c>
      <c r="D510" s="62"/>
      <c r="E510" s="63" t="s">
        <v>46</v>
      </c>
      <c r="F510" s="80">
        <v>1</v>
      </c>
      <c r="G510" s="81"/>
      <c r="H510" s="66"/>
      <c r="I510" s="69" t="s">
        <v>265</v>
      </c>
    </row>
    <row r="511" customHeight="1" spans="1:9">
      <c r="A511" s="70">
        <v>422</v>
      </c>
      <c r="B511" s="79" t="s">
        <v>308</v>
      </c>
      <c r="C511" s="61" t="s">
        <v>298</v>
      </c>
      <c r="D511" s="62"/>
      <c r="E511" s="63" t="s">
        <v>46</v>
      </c>
      <c r="F511" s="80">
        <v>1</v>
      </c>
      <c r="G511" s="81"/>
      <c r="H511" s="66"/>
      <c r="I511" s="69" t="s">
        <v>265</v>
      </c>
    </row>
    <row r="512" customHeight="1" spans="1:9">
      <c r="A512" s="70">
        <v>423</v>
      </c>
      <c r="B512" s="79" t="s">
        <v>308</v>
      </c>
      <c r="C512" s="61" t="s">
        <v>312</v>
      </c>
      <c r="D512" s="62"/>
      <c r="E512" s="63" t="s">
        <v>46</v>
      </c>
      <c r="F512" s="80">
        <v>5</v>
      </c>
      <c r="G512" s="81"/>
      <c r="H512" s="66"/>
      <c r="I512" s="69" t="s">
        <v>265</v>
      </c>
    </row>
    <row r="513" customHeight="1" spans="1:9">
      <c r="A513" s="70">
        <v>424</v>
      </c>
      <c r="B513" s="79" t="s">
        <v>308</v>
      </c>
      <c r="C513" s="61" t="s">
        <v>267</v>
      </c>
      <c r="D513" s="62"/>
      <c r="E513" s="63" t="s">
        <v>46</v>
      </c>
      <c r="F513" s="80">
        <v>6</v>
      </c>
      <c r="G513" s="81"/>
      <c r="H513" s="66"/>
      <c r="I513" s="69" t="s">
        <v>265</v>
      </c>
    </row>
    <row r="514" customHeight="1" spans="1:9">
      <c r="A514" s="70">
        <v>425</v>
      </c>
      <c r="B514" s="79" t="s">
        <v>308</v>
      </c>
      <c r="C514" s="61" t="s">
        <v>269</v>
      </c>
      <c r="D514" s="62"/>
      <c r="E514" s="63" t="s">
        <v>46</v>
      </c>
      <c r="F514" s="80">
        <v>20</v>
      </c>
      <c r="G514" s="81"/>
      <c r="H514" s="66"/>
      <c r="I514" s="69" t="s">
        <v>265</v>
      </c>
    </row>
    <row r="515" customHeight="1" spans="1:9">
      <c r="A515" s="70">
        <v>426</v>
      </c>
      <c r="B515" s="79" t="s">
        <v>308</v>
      </c>
      <c r="C515" s="61" t="s">
        <v>301</v>
      </c>
      <c r="D515" s="62"/>
      <c r="E515" s="63" t="s">
        <v>46</v>
      </c>
      <c r="F515" s="80">
        <v>11</v>
      </c>
      <c r="G515" s="81"/>
      <c r="H515" s="66"/>
      <c r="I515" s="69" t="s">
        <v>265</v>
      </c>
    </row>
    <row r="516" customHeight="1" spans="1:9">
      <c r="A516" s="70">
        <v>427</v>
      </c>
      <c r="B516" s="79" t="s">
        <v>308</v>
      </c>
      <c r="C516" s="61" t="s">
        <v>313</v>
      </c>
      <c r="D516" s="62"/>
      <c r="E516" s="63" t="s">
        <v>46</v>
      </c>
      <c r="F516" s="80">
        <v>1</v>
      </c>
      <c r="G516" s="81"/>
      <c r="H516" s="66"/>
      <c r="I516" s="69" t="s">
        <v>265</v>
      </c>
    </row>
    <row r="517" customHeight="1" spans="1:9">
      <c r="A517" s="70">
        <v>428</v>
      </c>
      <c r="B517" s="79" t="s">
        <v>308</v>
      </c>
      <c r="C517" s="61" t="s">
        <v>314</v>
      </c>
      <c r="D517" s="62"/>
      <c r="E517" s="63" t="s">
        <v>46</v>
      </c>
      <c r="F517" s="80">
        <v>1</v>
      </c>
      <c r="G517" s="81"/>
      <c r="H517" s="66"/>
      <c r="I517" s="69" t="s">
        <v>265</v>
      </c>
    </row>
    <row r="518" customHeight="1" spans="1:9">
      <c r="A518" s="70">
        <v>429</v>
      </c>
      <c r="B518" s="79" t="s">
        <v>315</v>
      </c>
      <c r="C518" s="61" t="s">
        <v>316</v>
      </c>
      <c r="D518" s="62"/>
      <c r="E518" s="63" t="s">
        <v>46</v>
      </c>
      <c r="F518" s="80">
        <v>3</v>
      </c>
      <c r="G518" s="81"/>
      <c r="H518" s="66"/>
      <c r="I518" s="69" t="s">
        <v>265</v>
      </c>
    </row>
    <row r="519" customHeight="1" spans="1:9">
      <c r="A519" s="70">
        <v>430</v>
      </c>
      <c r="B519" s="79" t="s">
        <v>315</v>
      </c>
      <c r="C519" s="61" t="s">
        <v>317</v>
      </c>
      <c r="D519" s="62"/>
      <c r="E519" s="63" t="s">
        <v>46</v>
      </c>
      <c r="F519" s="80">
        <v>2</v>
      </c>
      <c r="G519" s="81"/>
      <c r="H519" s="66"/>
      <c r="I519" s="69" t="s">
        <v>265</v>
      </c>
    </row>
    <row r="520" customHeight="1" spans="1:9">
      <c r="A520" s="70">
        <v>431</v>
      </c>
      <c r="B520" s="79" t="s">
        <v>315</v>
      </c>
      <c r="C520" s="61" t="s">
        <v>282</v>
      </c>
      <c r="D520" s="62"/>
      <c r="E520" s="63" t="s">
        <v>46</v>
      </c>
      <c r="F520" s="80">
        <v>11</v>
      </c>
      <c r="G520" s="81"/>
      <c r="H520" s="66"/>
      <c r="I520" s="69" t="s">
        <v>265</v>
      </c>
    </row>
    <row r="521" customHeight="1" spans="1:9">
      <c r="A521" s="70">
        <v>432</v>
      </c>
      <c r="B521" s="79" t="s">
        <v>315</v>
      </c>
      <c r="C521" s="61" t="s">
        <v>284</v>
      </c>
      <c r="D521" s="62"/>
      <c r="E521" s="63" t="s">
        <v>46</v>
      </c>
      <c r="F521" s="80">
        <v>174</v>
      </c>
      <c r="G521" s="81"/>
      <c r="H521" s="66"/>
      <c r="I521" s="69" t="s">
        <v>265</v>
      </c>
    </row>
    <row r="522" customHeight="1" spans="1:9">
      <c r="A522" s="70">
        <v>433</v>
      </c>
      <c r="B522" s="79" t="s">
        <v>315</v>
      </c>
      <c r="C522" s="61" t="s">
        <v>307</v>
      </c>
      <c r="D522" s="62"/>
      <c r="E522" s="63" t="s">
        <v>46</v>
      </c>
      <c r="F522" s="80">
        <v>6</v>
      </c>
      <c r="G522" s="81"/>
      <c r="H522" s="66"/>
      <c r="I522" s="69" t="s">
        <v>265</v>
      </c>
    </row>
    <row r="523" customHeight="1" spans="1:9">
      <c r="A523" s="70">
        <v>434</v>
      </c>
      <c r="B523" s="79" t="s">
        <v>315</v>
      </c>
      <c r="C523" s="61" t="s">
        <v>318</v>
      </c>
      <c r="D523" s="62"/>
      <c r="E523" s="63" t="s">
        <v>46</v>
      </c>
      <c r="F523" s="80">
        <v>6</v>
      </c>
      <c r="G523" s="81"/>
      <c r="H523" s="66"/>
      <c r="I523" s="69" t="s">
        <v>265</v>
      </c>
    </row>
    <row r="524" customHeight="1" spans="1:9">
      <c r="A524" s="70">
        <v>435</v>
      </c>
      <c r="B524" s="79" t="s">
        <v>315</v>
      </c>
      <c r="C524" s="61" t="s">
        <v>275</v>
      </c>
      <c r="D524" s="62"/>
      <c r="E524" s="63" t="s">
        <v>46</v>
      </c>
      <c r="F524" s="80">
        <v>8</v>
      </c>
      <c r="G524" s="81"/>
      <c r="H524" s="66"/>
      <c r="I524" s="69" t="s">
        <v>265</v>
      </c>
    </row>
    <row r="525" customHeight="1" spans="1:9">
      <c r="A525" s="70">
        <v>436</v>
      </c>
      <c r="B525" s="79" t="s">
        <v>315</v>
      </c>
      <c r="C525" s="61" t="s">
        <v>276</v>
      </c>
      <c r="D525" s="62"/>
      <c r="E525" s="63" t="s">
        <v>46</v>
      </c>
      <c r="F525" s="80">
        <v>21</v>
      </c>
      <c r="G525" s="81"/>
      <c r="H525" s="66"/>
      <c r="I525" s="69" t="s">
        <v>265</v>
      </c>
    </row>
    <row r="526" customHeight="1" spans="1:9">
      <c r="A526" s="70">
        <v>437</v>
      </c>
      <c r="B526" s="79" t="s">
        <v>315</v>
      </c>
      <c r="C526" s="61" t="s">
        <v>277</v>
      </c>
      <c r="D526" s="62"/>
      <c r="E526" s="63" t="s">
        <v>46</v>
      </c>
      <c r="F526" s="80">
        <v>12</v>
      </c>
      <c r="G526" s="81"/>
      <c r="H526" s="66"/>
      <c r="I526" s="69" t="s">
        <v>265</v>
      </c>
    </row>
    <row r="527" customHeight="1" spans="1:9">
      <c r="A527" s="70">
        <v>438</v>
      </c>
      <c r="B527" s="79" t="s">
        <v>315</v>
      </c>
      <c r="C527" s="61" t="s">
        <v>278</v>
      </c>
      <c r="D527" s="62"/>
      <c r="E527" s="63" t="s">
        <v>46</v>
      </c>
      <c r="F527" s="80">
        <v>5</v>
      </c>
      <c r="G527" s="81"/>
      <c r="H527" s="66"/>
      <c r="I527" s="69" t="s">
        <v>265</v>
      </c>
    </row>
    <row r="528" customHeight="1" spans="1:9">
      <c r="A528" s="70">
        <v>439</v>
      </c>
      <c r="B528" s="79" t="s">
        <v>315</v>
      </c>
      <c r="C528" s="61" t="s">
        <v>279</v>
      </c>
      <c r="D528" s="62"/>
      <c r="E528" s="63" t="s">
        <v>46</v>
      </c>
      <c r="F528" s="80">
        <v>3</v>
      </c>
      <c r="G528" s="81"/>
      <c r="H528" s="66"/>
      <c r="I528" s="69" t="s">
        <v>265</v>
      </c>
    </row>
    <row r="529" customHeight="1" spans="1:9">
      <c r="A529" s="70">
        <v>440</v>
      </c>
      <c r="B529" s="79" t="s">
        <v>315</v>
      </c>
      <c r="C529" s="61" t="s">
        <v>280</v>
      </c>
      <c r="D529" s="62"/>
      <c r="E529" s="63" t="s">
        <v>46</v>
      </c>
      <c r="F529" s="80">
        <v>36</v>
      </c>
      <c r="G529" s="81"/>
      <c r="H529" s="66"/>
      <c r="I529" s="69" t="s">
        <v>265</v>
      </c>
    </row>
    <row r="530" customHeight="1" spans="1:9">
      <c r="A530" s="70">
        <v>441</v>
      </c>
      <c r="B530" s="79" t="s">
        <v>315</v>
      </c>
      <c r="C530" s="61" t="s">
        <v>281</v>
      </c>
      <c r="D530" s="62"/>
      <c r="E530" s="63" t="s">
        <v>46</v>
      </c>
      <c r="F530" s="80">
        <v>60</v>
      </c>
      <c r="G530" s="81"/>
      <c r="H530" s="66"/>
      <c r="I530" s="69" t="s">
        <v>265</v>
      </c>
    </row>
    <row r="531" customHeight="1" spans="1:9">
      <c r="A531" s="70">
        <v>442</v>
      </c>
      <c r="B531" s="79" t="s">
        <v>315</v>
      </c>
      <c r="C531" s="61" t="s">
        <v>283</v>
      </c>
      <c r="D531" s="62"/>
      <c r="E531" s="63" t="s">
        <v>46</v>
      </c>
      <c r="F531" s="80">
        <v>8</v>
      </c>
      <c r="G531" s="81"/>
      <c r="H531" s="66"/>
      <c r="I531" s="69" t="s">
        <v>265</v>
      </c>
    </row>
    <row r="532" customHeight="1" spans="1:9">
      <c r="A532" s="70">
        <v>443</v>
      </c>
      <c r="B532" s="79" t="s">
        <v>315</v>
      </c>
      <c r="C532" s="61" t="s">
        <v>319</v>
      </c>
      <c r="D532" s="62"/>
      <c r="E532" s="63" t="s">
        <v>46</v>
      </c>
      <c r="F532" s="80">
        <v>1</v>
      </c>
      <c r="G532" s="81"/>
      <c r="H532" s="66"/>
      <c r="I532" s="69" t="s">
        <v>265</v>
      </c>
    </row>
    <row r="533" customHeight="1" spans="1:9">
      <c r="A533" s="70">
        <v>444</v>
      </c>
      <c r="B533" s="79" t="s">
        <v>315</v>
      </c>
      <c r="C533" s="61" t="s">
        <v>318</v>
      </c>
      <c r="D533" s="62"/>
      <c r="E533" s="63" t="s">
        <v>46</v>
      </c>
      <c r="F533" s="80">
        <v>2</v>
      </c>
      <c r="G533" s="81"/>
      <c r="H533" s="66"/>
      <c r="I533" s="69" t="s">
        <v>265</v>
      </c>
    </row>
    <row r="534" customHeight="1" spans="1:9">
      <c r="A534" s="70">
        <v>445</v>
      </c>
      <c r="B534" s="79" t="s">
        <v>320</v>
      </c>
      <c r="C534" s="61" t="s">
        <v>321</v>
      </c>
      <c r="D534" s="62"/>
      <c r="E534" s="63" t="s">
        <v>46</v>
      </c>
      <c r="F534" s="80">
        <v>2</v>
      </c>
      <c r="G534" s="81"/>
      <c r="H534" s="66"/>
      <c r="I534" s="69" t="s">
        <v>265</v>
      </c>
    </row>
    <row r="535" customHeight="1" spans="1:9">
      <c r="A535" s="70">
        <v>446</v>
      </c>
      <c r="B535" s="79" t="s">
        <v>308</v>
      </c>
      <c r="C535" s="61" t="s">
        <v>286</v>
      </c>
      <c r="D535" s="62"/>
      <c r="E535" s="63" t="s">
        <v>46</v>
      </c>
      <c r="F535" s="80">
        <v>17</v>
      </c>
      <c r="G535" s="81"/>
      <c r="H535" s="66"/>
      <c r="I535" s="69" t="s">
        <v>265</v>
      </c>
    </row>
    <row r="536" customHeight="1" spans="1:9">
      <c r="A536" s="70">
        <v>447</v>
      </c>
      <c r="B536" s="79" t="s">
        <v>308</v>
      </c>
      <c r="C536" s="61" t="s">
        <v>294</v>
      </c>
      <c r="D536" s="62"/>
      <c r="E536" s="63" t="s">
        <v>46</v>
      </c>
      <c r="F536" s="80">
        <v>39</v>
      </c>
      <c r="G536" s="81"/>
      <c r="H536" s="66"/>
      <c r="I536" s="69" t="s">
        <v>265</v>
      </c>
    </row>
    <row r="537" customHeight="1" spans="1:9">
      <c r="A537" s="70">
        <v>448</v>
      </c>
      <c r="B537" s="79" t="s">
        <v>308</v>
      </c>
      <c r="C537" s="61" t="s">
        <v>271</v>
      </c>
      <c r="D537" s="62"/>
      <c r="E537" s="63" t="s">
        <v>46</v>
      </c>
      <c r="F537" s="80">
        <v>28</v>
      </c>
      <c r="G537" s="81"/>
      <c r="H537" s="66"/>
      <c r="I537" s="69" t="s">
        <v>265</v>
      </c>
    </row>
    <row r="538" customHeight="1" spans="1:9">
      <c r="A538" s="70">
        <v>449</v>
      </c>
      <c r="B538" s="79" t="s">
        <v>308</v>
      </c>
      <c r="C538" s="61" t="s">
        <v>291</v>
      </c>
      <c r="D538" s="62"/>
      <c r="E538" s="63" t="s">
        <v>46</v>
      </c>
      <c r="F538" s="80">
        <v>2</v>
      </c>
      <c r="G538" s="81"/>
      <c r="H538" s="66"/>
      <c r="I538" s="69" t="s">
        <v>265</v>
      </c>
    </row>
    <row r="539" customHeight="1" spans="1:9">
      <c r="A539" s="70">
        <v>450</v>
      </c>
      <c r="B539" s="79" t="s">
        <v>308</v>
      </c>
      <c r="C539" s="61" t="s">
        <v>322</v>
      </c>
      <c r="D539" s="62"/>
      <c r="E539" s="63" t="s">
        <v>46</v>
      </c>
      <c r="F539" s="80">
        <v>6</v>
      </c>
      <c r="G539" s="81"/>
      <c r="H539" s="66"/>
      <c r="I539" s="69" t="s">
        <v>265</v>
      </c>
    </row>
    <row r="540" customHeight="1" spans="1:9">
      <c r="A540" s="70">
        <v>451</v>
      </c>
      <c r="B540" s="79" t="s">
        <v>308</v>
      </c>
      <c r="C540" s="61" t="s">
        <v>323</v>
      </c>
      <c r="D540" s="62"/>
      <c r="E540" s="63" t="s">
        <v>46</v>
      </c>
      <c r="F540" s="80">
        <v>4</v>
      </c>
      <c r="G540" s="81"/>
      <c r="H540" s="66"/>
      <c r="I540" s="69" t="s">
        <v>265</v>
      </c>
    </row>
    <row r="541" customHeight="1" spans="1:9">
      <c r="A541" s="70">
        <v>452</v>
      </c>
      <c r="B541" s="79" t="s">
        <v>308</v>
      </c>
      <c r="C541" s="61" t="s">
        <v>324</v>
      </c>
      <c r="D541" s="62"/>
      <c r="E541" s="63" t="s">
        <v>46</v>
      </c>
      <c r="F541" s="80">
        <v>1</v>
      </c>
      <c r="G541" s="81"/>
      <c r="H541" s="66"/>
      <c r="I541" s="69" t="s">
        <v>265</v>
      </c>
    </row>
    <row r="542" customHeight="1" spans="1:9">
      <c r="A542" s="70">
        <v>453</v>
      </c>
      <c r="B542" s="79" t="s">
        <v>308</v>
      </c>
      <c r="C542" s="61" t="s">
        <v>325</v>
      </c>
      <c r="D542" s="62"/>
      <c r="E542" s="63" t="s">
        <v>46</v>
      </c>
      <c r="F542" s="80">
        <v>4</v>
      </c>
      <c r="G542" s="81"/>
      <c r="H542" s="66"/>
      <c r="I542" s="69" t="s">
        <v>265</v>
      </c>
    </row>
    <row r="543" customHeight="1" spans="1:9">
      <c r="A543" s="70">
        <v>454</v>
      </c>
      <c r="B543" s="79" t="s">
        <v>308</v>
      </c>
      <c r="C543" s="61" t="s">
        <v>295</v>
      </c>
      <c r="D543" s="62"/>
      <c r="E543" s="63" t="s">
        <v>46</v>
      </c>
      <c r="F543" s="80">
        <v>1</v>
      </c>
      <c r="G543" s="81"/>
      <c r="H543" s="66"/>
      <c r="I543" s="69" t="s">
        <v>265</v>
      </c>
    </row>
    <row r="544" customHeight="1" spans="1:9">
      <c r="A544" s="70">
        <v>455</v>
      </c>
      <c r="B544" s="79" t="s">
        <v>308</v>
      </c>
      <c r="C544" s="61" t="s">
        <v>326</v>
      </c>
      <c r="D544" s="62"/>
      <c r="E544" s="63" t="s">
        <v>46</v>
      </c>
      <c r="F544" s="80">
        <v>2</v>
      </c>
      <c r="G544" s="81"/>
      <c r="H544" s="66"/>
      <c r="I544" s="69" t="s">
        <v>265</v>
      </c>
    </row>
    <row r="545" customHeight="1" spans="1:9">
      <c r="A545" s="70">
        <v>456</v>
      </c>
      <c r="B545" s="79" t="s">
        <v>308</v>
      </c>
      <c r="C545" s="61" t="s">
        <v>302</v>
      </c>
      <c r="D545" s="62"/>
      <c r="E545" s="63" t="s">
        <v>46</v>
      </c>
      <c r="F545" s="80">
        <v>4</v>
      </c>
      <c r="G545" s="81"/>
      <c r="H545" s="66"/>
      <c r="I545" s="69" t="s">
        <v>265</v>
      </c>
    </row>
    <row r="546" customHeight="1" spans="1:9">
      <c r="A546" s="70">
        <v>457</v>
      </c>
      <c r="B546" s="79" t="s">
        <v>308</v>
      </c>
      <c r="C546" s="61" t="s">
        <v>327</v>
      </c>
      <c r="D546" s="62"/>
      <c r="E546" s="63" t="s">
        <v>46</v>
      </c>
      <c r="F546" s="80">
        <v>2</v>
      </c>
      <c r="G546" s="81"/>
      <c r="H546" s="66"/>
      <c r="I546" s="69" t="s">
        <v>265</v>
      </c>
    </row>
    <row r="547" customHeight="1" spans="1:9">
      <c r="A547" s="70">
        <v>458</v>
      </c>
      <c r="B547" s="79" t="s">
        <v>308</v>
      </c>
      <c r="C547" s="61" t="s">
        <v>290</v>
      </c>
      <c r="D547" s="62"/>
      <c r="E547" s="63" t="s">
        <v>46</v>
      </c>
      <c r="F547" s="80">
        <v>1</v>
      </c>
      <c r="G547" s="81"/>
      <c r="H547" s="66"/>
      <c r="I547" s="69" t="s">
        <v>265</v>
      </c>
    </row>
    <row r="548" customHeight="1" spans="1:9">
      <c r="A548" s="70">
        <v>459</v>
      </c>
      <c r="B548" s="79" t="s">
        <v>308</v>
      </c>
      <c r="C548" s="61" t="s">
        <v>328</v>
      </c>
      <c r="D548" s="62"/>
      <c r="E548" s="63" t="s">
        <v>46</v>
      </c>
      <c r="F548" s="80">
        <v>1</v>
      </c>
      <c r="G548" s="81"/>
      <c r="H548" s="66"/>
      <c r="I548" s="69" t="s">
        <v>265</v>
      </c>
    </row>
    <row r="549" customHeight="1" spans="1:9">
      <c r="A549" s="70">
        <v>460</v>
      </c>
      <c r="B549" s="79" t="s">
        <v>308</v>
      </c>
      <c r="C549" s="61" t="s">
        <v>329</v>
      </c>
      <c r="D549" s="62"/>
      <c r="E549" s="63" t="s">
        <v>46</v>
      </c>
      <c r="F549" s="80">
        <v>2</v>
      </c>
      <c r="G549" s="81"/>
      <c r="H549" s="66"/>
      <c r="I549" s="69" t="s">
        <v>265</v>
      </c>
    </row>
    <row r="550" customHeight="1" spans="1:9">
      <c r="A550" s="70">
        <v>461</v>
      </c>
      <c r="B550" s="79" t="s">
        <v>308</v>
      </c>
      <c r="C550" s="61" t="s">
        <v>291</v>
      </c>
      <c r="D550" s="62"/>
      <c r="E550" s="63" t="s">
        <v>46</v>
      </c>
      <c r="F550" s="80">
        <v>2</v>
      </c>
      <c r="G550" s="81"/>
      <c r="H550" s="66"/>
      <c r="I550" s="69" t="s">
        <v>265</v>
      </c>
    </row>
    <row r="551" customHeight="1" spans="1:9">
      <c r="A551" s="70">
        <v>462</v>
      </c>
      <c r="B551" s="79" t="s">
        <v>308</v>
      </c>
      <c r="C551" s="61" t="s">
        <v>303</v>
      </c>
      <c r="D551" s="62"/>
      <c r="E551" s="63" t="s">
        <v>46</v>
      </c>
      <c r="F551" s="80">
        <v>2</v>
      </c>
      <c r="G551" s="81"/>
      <c r="H551" s="66"/>
      <c r="I551" s="69" t="s">
        <v>265</v>
      </c>
    </row>
    <row r="552" customHeight="1" spans="1:9">
      <c r="A552" s="70">
        <v>463</v>
      </c>
      <c r="B552" s="79" t="s">
        <v>308</v>
      </c>
      <c r="C552" s="61" t="s">
        <v>293</v>
      </c>
      <c r="D552" s="62"/>
      <c r="E552" s="63" t="s">
        <v>46</v>
      </c>
      <c r="F552" s="80">
        <v>9</v>
      </c>
      <c r="G552" s="81"/>
      <c r="H552" s="66"/>
      <c r="I552" s="69" t="s">
        <v>265</v>
      </c>
    </row>
    <row r="553" customHeight="1" spans="1:9">
      <c r="A553" s="70">
        <v>464</v>
      </c>
      <c r="B553" s="79" t="s">
        <v>308</v>
      </c>
      <c r="C553" s="61" t="s">
        <v>273</v>
      </c>
      <c r="D553" s="62"/>
      <c r="E553" s="63" t="s">
        <v>46</v>
      </c>
      <c r="F553" s="80">
        <v>1</v>
      </c>
      <c r="G553" s="81"/>
      <c r="H553" s="66"/>
      <c r="I553" s="69" t="s">
        <v>265</v>
      </c>
    </row>
    <row r="554" customHeight="1" spans="1:9">
      <c r="A554" s="70">
        <v>465</v>
      </c>
      <c r="B554" s="79" t="s">
        <v>308</v>
      </c>
      <c r="C554" s="61" t="s">
        <v>330</v>
      </c>
      <c r="D554" s="62"/>
      <c r="E554" s="63" t="s">
        <v>46</v>
      </c>
      <c r="F554" s="80">
        <v>4</v>
      </c>
      <c r="G554" s="81"/>
      <c r="H554" s="66"/>
      <c r="I554" s="69" t="s">
        <v>265</v>
      </c>
    </row>
    <row r="555" customHeight="1" spans="1:9">
      <c r="A555" s="70">
        <v>466</v>
      </c>
      <c r="B555" s="79" t="s">
        <v>308</v>
      </c>
      <c r="C555" s="61" t="s">
        <v>286</v>
      </c>
      <c r="D555" s="62"/>
      <c r="E555" s="63" t="s">
        <v>46</v>
      </c>
      <c r="F555" s="80">
        <v>4</v>
      </c>
      <c r="G555" s="81"/>
      <c r="H555" s="66"/>
      <c r="I555" s="69" t="s">
        <v>265</v>
      </c>
    </row>
    <row r="556" customHeight="1" spans="1:9">
      <c r="A556" s="70">
        <v>467</v>
      </c>
      <c r="B556" s="79" t="s">
        <v>308</v>
      </c>
      <c r="C556" s="61" t="s">
        <v>288</v>
      </c>
      <c r="D556" s="62"/>
      <c r="E556" s="63" t="s">
        <v>46</v>
      </c>
      <c r="F556" s="80">
        <v>33</v>
      </c>
      <c r="G556" s="81"/>
      <c r="H556" s="66"/>
      <c r="I556" s="69" t="s">
        <v>265</v>
      </c>
    </row>
    <row r="557" customHeight="1" spans="1:9">
      <c r="A557" s="70">
        <v>468</v>
      </c>
      <c r="B557" s="79" t="s">
        <v>308</v>
      </c>
      <c r="C557" s="61" t="s">
        <v>296</v>
      </c>
      <c r="D557" s="62"/>
      <c r="E557" s="63" t="s">
        <v>46</v>
      </c>
      <c r="F557" s="80">
        <v>6</v>
      </c>
      <c r="G557" s="81"/>
      <c r="H557" s="66"/>
      <c r="I557" s="69" t="s">
        <v>265</v>
      </c>
    </row>
    <row r="558" customHeight="1" spans="1:9">
      <c r="A558" s="70">
        <v>469</v>
      </c>
      <c r="B558" s="79" t="s">
        <v>308</v>
      </c>
      <c r="C558" s="61" t="s">
        <v>273</v>
      </c>
      <c r="D558" s="62"/>
      <c r="E558" s="63" t="s">
        <v>46</v>
      </c>
      <c r="F558" s="80">
        <v>10</v>
      </c>
      <c r="G558" s="81"/>
      <c r="H558" s="66"/>
      <c r="I558" s="69" t="s">
        <v>265</v>
      </c>
    </row>
    <row r="559" customHeight="1" spans="1:9">
      <c r="A559" s="70">
        <v>470</v>
      </c>
      <c r="B559" s="79" t="s">
        <v>308</v>
      </c>
      <c r="C559" s="61" t="s">
        <v>294</v>
      </c>
      <c r="D559" s="62"/>
      <c r="E559" s="63" t="s">
        <v>46</v>
      </c>
      <c r="F559" s="80">
        <v>4</v>
      </c>
      <c r="G559" s="81"/>
      <c r="H559" s="66"/>
      <c r="I559" s="69" t="s">
        <v>265</v>
      </c>
    </row>
    <row r="560" customHeight="1" spans="1:9">
      <c r="A560" s="70">
        <v>471</v>
      </c>
      <c r="B560" s="79" t="s">
        <v>308</v>
      </c>
      <c r="C560" s="61" t="s">
        <v>297</v>
      </c>
      <c r="D560" s="62"/>
      <c r="E560" s="63" t="s">
        <v>46</v>
      </c>
      <c r="F560" s="80">
        <v>1</v>
      </c>
      <c r="G560" s="81"/>
      <c r="H560" s="66"/>
      <c r="I560" s="69" t="s">
        <v>265</v>
      </c>
    </row>
    <row r="561" customHeight="1" spans="1:9">
      <c r="A561" s="70">
        <v>472</v>
      </c>
      <c r="B561" s="79" t="s">
        <v>308</v>
      </c>
      <c r="C561" s="61" t="s">
        <v>299</v>
      </c>
      <c r="D561" s="62"/>
      <c r="E561" s="63" t="s">
        <v>46</v>
      </c>
      <c r="F561" s="80">
        <v>4</v>
      </c>
      <c r="G561" s="81"/>
      <c r="H561" s="66"/>
      <c r="I561" s="69" t="s">
        <v>265</v>
      </c>
    </row>
    <row r="562" customHeight="1" spans="1:9">
      <c r="A562" s="70">
        <v>473</v>
      </c>
      <c r="B562" s="79" t="s">
        <v>308</v>
      </c>
      <c r="C562" s="61" t="s">
        <v>331</v>
      </c>
      <c r="D562" s="62"/>
      <c r="E562" s="63" t="s">
        <v>46</v>
      </c>
      <c r="F562" s="80">
        <v>3</v>
      </c>
      <c r="G562" s="81"/>
      <c r="H562" s="66"/>
      <c r="I562" s="69" t="s">
        <v>265</v>
      </c>
    </row>
    <row r="563" customHeight="1" spans="1:9">
      <c r="A563" s="70">
        <v>474</v>
      </c>
      <c r="B563" s="79" t="s">
        <v>308</v>
      </c>
      <c r="C563" s="61" t="s">
        <v>293</v>
      </c>
      <c r="D563" s="62"/>
      <c r="E563" s="63" t="s">
        <v>46</v>
      </c>
      <c r="F563" s="80">
        <v>2</v>
      </c>
      <c r="G563" s="81"/>
      <c r="H563" s="66"/>
      <c r="I563" s="69" t="s">
        <v>265</v>
      </c>
    </row>
    <row r="564" customHeight="1" spans="1:9">
      <c r="A564" s="70">
        <v>475</v>
      </c>
      <c r="B564" s="79" t="s">
        <v>308</v>
      </c>
      <c r="C564" s="61" t="s">
        <v>273</v>
      </c>
      <c r="D564" s="62"/>
      <c r="E564" s="63" t="s">
        <v>46</v>
      </c>
      <c r="F564" s="80">
        <v>29</v>
      </c>
      <c r="G564" s="81"/>
      <c r="H564" s="66"/>
      <c r="I564" s="69" t="s">
        <v>265</v>
      </c>
    </row>
    <row r="565" customHeight="1" spans="1:9">
      <c r="A565" s="70">
        <v>476</v>
      </c>
      <c r="B565" s="79" t="s">
        <v>315</v>
      </c>
      <c r="C565" s="61" t="s">
        <v>304</v>
      </c>
      <c r="D565" s="62"/>
      <c r="E565" s="63" t="s">
        <v>46</v>
      </c>
      <c r="F565" s="80">
        <v>11</v>
      </c>
      <c r="G565" s="81"/>
      <c r="H565" s="66"/>
      <c r="I565" s="69" t="s">
        <v>265</v>
      </c>
    </row>
    <row r="566" customHeight="1" spans="1:9">
      <c r="A566" s="70">
        <v>477</v>
      </c>
      <c r="B566" s="79" t="s">
        <v>315</v>
      </c>
      <c r="C566" s="61" t="s">
        <v>305</v>
      </c>
      <c r="D566" s="62"/>
      <c r="E566" s="63" t="s">
        <v>46</v>
      </c>
      <c r="F566" s="80">
        <v>9</v>
      </c>
      <c r="G566" s="81"/>
      <c r="H566" s="66"/>
      <c r="I566" s="69" t="s">
        <v>265</v>
      </c>
    </row>
    <row r="567" customHeight="1" spans="1:9">
      <c r="A567" s="70">
        <v>478</v>
      </c>
      <c r="B567" s="79" t="s">
        <v>315</v>
      </c>
      <c r="C567" s="61" t="s">
        <v>306</v>
      </c>
      <c r="D567" s="62"/>
      <c r="E567" s="63" t="s">
        <v>46</v>
      </c>
      <c r="F567" s="80">
        <v>9</v>
      </c>
      <c r="G567" s="81"/>
      <c r="H567" s="66"/>
      <c r="I567" s="69" t="s">
        <v>265</v>
      </c>
    </row>
    <row r="568" customHeight="1" spans="1:9">
      <c r="A568" s="70">
        <v>479</v>
      </c>
      <c r="B568" s="79" t="s">
        <v>315</v>
      </c>
      <c r="C568" s="61" t="s">
        <v>332</v>
      </c>
      <c r="D568" s="62"/>
      <c r="E568" s="63" t="s">
        <v>46</v>
      </c>
      <c r="F568" s="80">
        <v>1</v>
      </c>
      <c r="G568" s="81"/>
      <c r="H568" s="66"/>
      <c r="I568" s="69" t="s">
        <v>265</v>
      </c>
    </row>
    <row r="569" customHeight="1" spans="1:9">
      <c r="A569" s="70">
        <v>480</v>
      </c>
      <c r="B569" s="79" t="s">
        <v>315</v>
      </c>
      <c r="C569" s="61" t="s">
        <v>307</v>
      </c>
      <c r="D569" s="62"/>
      <c r="E569" s="63" t="s">
        <v>46</v>
      </c>
      <c r="F569" s="80">
        <v>30</v>
      </c>
      <c r="G569" s="81"/>
      <c r="H569" s="66"/>
      <c r="I569" s="69" t="s">
        <v>265</v>
      </c>
    </row>
    <row r="570" customHeight="1" spans="1:9">
      <c r="A570" s="70">
        <v>481</v>
      </c>
      <c r="B570" s="79" t="s">
        <v>308</v>
      </c>
      <c r="C570" s="61" t="s">
        <v>298</v>
      </c>
      <c r="D570" s="62"/>
      <c r="E570" s="63" t="s">
        <v>46</v>
      </c>
      <c r="F570" s="80">
        <v>26</v>
      </c>
      <c r="G570" s="81"/>
      <c r="H570" s="66"/>
      <c r="I570" s="69" t="s">
        <v>265</v>
      </c>
    </row>
    <row r="571" customHeight="1" spans="1:9">
      <c r="A571" s="70">
        <v>482</v>
      </c>
      <c r="B571" s="79" t="s">
        <v>308</v>
      </c>
      <c r="C571" s="61" t="s">
        <v>333</v>
      </c>
      <c r="D571" s="62"/>
      <c r="E571" s="63" t="s">
        <v>46</v>
      </c>
      <c r="F571" s="80">
        <v>1</v>
      </c>
      <c r="G571" s="81"/>
      <c r="H571" s="66"/>
      <c r="I571" s="69" t="s">
        <v>265</v>
      </c>
    </row>
    <row r="572" customHeight="1" spans="1:9">
      <c r="A572" s="70">
        <v>483</v>
      </c>
      <c r="B572" s="79" t="s">
        <v>308</v>
      </c>
      <c r="C572" s="61" t="s">
        <v>273</v>
      </c>
      <c r="D572" s="62"/>
      <c r="E572" s="63" t="s">
        <v>46</v>
      </c>
      <c r="F572" s="80">
        <v>2</v>
      </c>
      <c r="G572" s="81"/>
      <c r="H572" s="66"/>
      <c r="I572" s="69" t="s">
        <v>265</v>
      </c>
    </row>
    <row r="573" customHeight="1" spans="1:9">
      <c r="A573" s="70">
        <v>484</v>
      </c>
      <c r="B573" s="79" t="s">
        <v>308</v>
      </c>
      <c r="C573" s="61" t="s">
        <v>297</v>
      </c>
      <c r="D573" s="62"/>
      <c r="E573" s="63" t="s">
        <v>46</v>
      </c>
      <c r="F573" s="80">
        <v>13</v>
      </c>
      <c r="G573" s="81"/>
      <c r="H573" s="66"/>
      <c r="I573" s="69" t="s">
        <v>265</v>
      </c>
    </row>
    <row r="574" customHeight="1" spans="1:9">
      <c r="A574" s="70">
        <v>485</v>
      </c>
      <c r="B574" s="79" t="s">
        <v>308</v>
      </c>
      <c r="C574" s="61" t="s">
        <v>273</v>
      </c>
      <c r="D574" s="62"/>
      <c r="E574" s="63" t="s">
        <v>46</v>
      </c>
      <c r="F574" s="80">
        <v>29</v>
      </c>
      <c r="G574" s="81"/>
      <c r="H574" s="66"/>
      <c r="I574" s="69" t="s">
        <v>265</v>
      </c>
    </row>
    <row r="575" customHeight="1" spans="1:9">
      <c r="A575" s="70">
        <v>486</v>
      </c>
      <c r="B575" s="79" t="s">
        <v>308</v>
      </c>
      <c r="C575" s="61" t="s">
        <v>294</v>
      </c>
      <c r="D575" s="62"/>
      <c r="E575" s="63" t="s">
        <v>46</v>
      </c>
      <c r="F575" s="80">
        <v>31</v>
      </c>
      <c r="G575" s="81"/>
      <c r="H575" s="66"/>
      <c r="I575" s="69" t="s">
        <v>265</v>
      </c>
    </row>
    <row r="576" customHeight="1" spans="1:9">
      <c r="A576" s="70">
        <v>487</v>
      </c>
      <c r="B576" s="79" t="s">
        <v>308</v>
      </c>
      <c r="C576" s="61" t="s">
        <v>288</v>
      </c>
      <c r="D576" s="62"/>
      <c r="E576" s="63" t="s">
        <v>46</v>
      </c>
      <c r="F576" s="80">
        <v>12</v>
      </c>
      <c r="G576" s="81"/>
      <c r="H576" s="66"/>
      <c r="I576" s="69" t="s">
        <v>265</v>
      </c>
    </row>
    <row r="577" customHeight="1" spans="1:9">
      <c r="A577" s="70">
        <v>488</v>
      </c>
      <c r="B577" s="79" t="s">
        <v>308</v>
      </c>
      <c r="C577" s="61" t="s">
        <v>290</v>
      </c>
      <c r="D577" s="62"/>
      <c r="E577" s="63" t="s">
        <v>46</v>
      </c>
      <c r="F577" s="80">
        <v>11</v>
      </c>
      <c r="G577" s="81"/>
      <c r="H577" s="66"/>
      <c r="I577" s="69" t="s">
        <v>265</v>
      </c>
    </row>
    <row r="578" customHeight="1" spans="1:9">
      <c r="A578" s="70">
        <v>489</v>
      </c>
      <c r="B578" s="79" t="s">
        <v>308</v>
      </c>
      <c r="C578" s="61" t="s">
        <v>297</v>
      </c>
      <c r="D578" s="62"/>
      <c r="E578" s="63" t="s">
        <v>46</v>
      </c>
      <c r="F578" s="80">
        <v>4</v>
      </c>
      <c r="G578" s="81"/>
      <c r="H578" s="66"/>
      <c r="I578" s="69" t="s">
        <v>265</v>
      </c>
    </row>
    <row r="579" customHeight="1" spans="1:9">
      <c r="A579" s="70">
        <v>490</v>
      </c>
      <c r="B579" s="79" t="s">
        <v>308</v>
      </c>
      <c r="C579" s="61" t="s">
        <v>298</v>
      </c>
      <c r="D579" s="62"/>
      <c r="E579" s="63" t="s">
        <v>46</v>
      </c>
      <c r="F579" s="80">
        <v>9</v>
      </c>
      <c r="G579" s="81"/>
      <c r="H579" s="66"/>
      <c r="I579" s="69" t="s">
        <v>265</v>
      </c>
    </row>
    <row r="580" customHeight="1" spans="1:9">
      <c r="A580" s="70">
        <v>491</v>
      </c>
      <c r="B580" s="79" t="s">
        <v>308</v>
      </c>
      <c r="C580" s="61" t="s">
        <v>333</v>
      </c>
      <c r="D580" s="62"/>
      <c r="E580" s="63" t="s">
        <v>46</v>
      </c>
      <c r="F580" s="80">
        <v>2</v>
      </c>
      <c r="G580" s="81"/>
      <c r="H580" s="66"/>
      <c r="I580" s="69" t="s">
        <v>265</v>
      </c>
    </row>
    <row r="581" customHeight="1" spans="1:9">
      <c r="A581" s="70">
        <v>492</v>
      </c>
      <c r="B581" s="79" t="s">
        <v>308</v>
      </c>
      <c r="C581" s="61" t="s">
        <v>290</v>
      </c>
      <c r="D581" s="62"/>
      <c r="E581" s="63" t="s">
        <v>46</v>
      </c>
      <c r="F581" s="80">
        <v>7</v>
      </c>
      <c r="G581" s="81"/>
      <c r="H581" s="66"/>
      <c r="I581" s="69" t="s">
        <v>265</v>
      </c>
    </row>
    <row r="582" customHeight="1" spans="1:9">
      <c r="A582" s="70">
        <v>493</v>
      </c>
      <c r="B582" s="79" t="s">
        <v>308</v>
      </c>
      <c r="C582" s="61" t="s">
        <v>322</v>
      </c>
      <c r="D582" s="62"/>
      <c r="E582" s="63" t="s">
        <v>46</v>
      </c>
      <c r="F582" s="80">
        <v>7</v>
      </c>
      <c r="G582" s="81"/>
      <c r="H582" s="66"/>
      <c r="I582" s="69" t="s">
        <v>265</v>
      </c>
    </row>
    <row r="583" customHeight="1" spans="1:9">
      <c r="A583" s="70">
        <v>494</v>
      </c>
      <c r="B583" s="79" t="s">
        <v>308</v>
      </c>
      <c r="C583" s="61" t="s">
        <v>286</v>
      </c>
      <c r="D583" s="62"/>
      <c r="E583" s="63" t="s">
        <v>46</v>
      </c>
      <c r="F583" s="80">
        <v>2</v>
      </c>
      <c r="G583" s="81"/>
      <c r="H583" s="66"/>
      <c r="I583" s="69" t="s">
        <v>265</v>
      </c>
    </row>
    <row r="584" customHeight="1" spans="1:9">
      <c r="A584" s="70">
        <v>495</v>
      </c>
      <c r="B584" s="79" t="s">
        <v>308</v>
      </c>
      <c r="C584" s="61" t="s">
        <v>295</v>
      </c>
      <c r="D584" s="62"/>
      <c r="E584" s="63" t="s">
        <v>46</v>
      </c>
      <c r="F584" s="80">
        <v>1</v>
      </c>
      <c r="G584" s="81"/>
      <c r="H584" s="66"/>
      <c r="I584" s="69" t="s">
        <v>265</v>
      </c>
    </row>
    <row r="585" customHeight="1" spans="1:9">
      <c r="A585" s="70">
        <v>496</v>
      </c>
      <c r="B585" s="79" t="s">
        <v>308</v>
      </c>
      <c r="C585" s="61" t="s">
        <v>288</v>
      </c>
      <c r="D585" s="62"/>
      <c r="E585" s="63" t="s">
        <v>46</v>
      </c>
      <c r="F585" s="80">
        <v>2</v>
      </c>
      <c r="G585" s="81"/>
      <c r="H585" s="66"/>
      <c r="I585" s="69" t="s">
        <v>265</v>
      </c>
    </row>
    <row r="586" customHeight="1" spans="1:9">
      <c r="A586" s="70">
        <v>497</v>
      </c>
      <c r="B586" s="79" t="s">
        <v>308</v>
      </c>
      <c r="C586" s="61" t="s">
        <v>289</v>
      </c>
      <c r="D586" s="62"/>
      <c r="E586" s="63" t="s">
        <v>46</v>
      </c>
      <c r="F586" s="80">
        <v>3</v>
      </c>
      <c r="G586" s="81"/>
      <c r="H586" s="66"/>
      <c r="I586" s="69" t="s">
        <v>265</v>
      </c>
    </row>
    <row r="587" customHeight="1" spans="1:9">
      <c r="A587" s="70">
        <v>498</v>
      </c>
      <c r="B587" s="79" t="s">
        <v>308</v>
      </c>
      <c r="C587" s="61" t="s">
        <v>291</v>
      </c>
      <c r="D587" s="62"/>
      <c r="E587" s="63" t="s">
        <v>46</v>
      </c>
      <c r="F587" s="80">
        <v>9</v>
      </c>
      <c r="G587" s="81"/>
      <c r="H587" s="66"/>
      <c r="I587" s="69" t="s">
        <v>265</v>
      </c>
    </row>
    <row r="588" customHeight="1" spans="1:9">
      <c r="A588" s="70">
        <v>499</v>
      </c>
      <c r="B588" s="79" t="s">
        <v>308</v>
      </c>
      <c r="C588" s="61" t="s">
        <v>334</v>
      </c>
      <c r="D588" s="62"/>
      <c r="E588" s="63" t="s">
        <v>46</v>
      </c>
      <c r="F588" s="80">
        <v>1</v>
      </c>
      <c r="G588" s="81"/>
      <c r="H588" s="66"/>
      <c r="I588" s="69" t="s">
        <v>265</v>
      </c>
    </row>
    <row r="589" customHeight="1" spans="1:9">
      <c r="A589" s="70">
        <v>500</v>
      </c>
      <c r="B589" s="79" t="s">
        <v>308</v>
      </c>
      <c r="C589" s="61" t="s">
        <v>293</v>
      </c>
      <c r="D589" s="62"/>
      <c r="E589" s="63" t="s">
        <v>46</v>
      </c>
      <c r="F589" s="80">
        <v>5</v>
      </c>
      <c r="G589" s="81"/>
      <c r="H589" s="66"/>
      <c r="I589" s="69" t="s">
        <v>265</v>
      </c>
    </row>
    <row r="590" customHeight="1" spans="1:9">
      <c r="A590" s="70">
        <v>501</v>
      </c>
      <c r="B590" s="79" t="s">
        <v>308</v>
      </c>
      <c r="C590" s="61" t="s">
        <v>273</v>
      </c>
      <c r="D590" s="62"/>
      <c r="E590" s="63" t="s">
        <v>46</v>
      </c>
      <c r="F590" s="80">
        <v>5</v>
      </c>
      <c r="G590" s="81"/>
      <c r="H590" s="66"/>
      <c r="I590" s="69" t="s">
        <v>265</v>
      </c>
    </row>
    <row r="591" customHeight="1" spans="1:9">
      <c r="A591" s="70">
        <v>502</v>
      </c>
      <c r="B591" s="79" t="s">
        <v>335</v>
      </c>
      <c r="C591" s="61" t="s">
        <v>336</v>
      </c>
      <c r="D591" s="62"/>
      <c r="E591" s="63" t="s">
        <v>46</v>
      </c>
      <c r="F591" s="80">
        <v>1</v>
      </c>
      <c r="G591" s="81"/>
      <c r="H591" s="66"/>
      <c r="I591" s="69" t="s">
        <v>265</v>
      </c>
    </row>
    <row r="592" customHeight="1" spans="1:9">
      <c r="A592" s="70">
        <v>503</v>
      </c>
      <c r="B592" s="79" t="s">
        <v>308</v>
      </c>
      <c r="C592" s="61" t="s">
        <v>294</v>
      </c>
      <c r="D592" s="62"/>
      <c r="E592" s="63" t="s">
        <v>46</v>
      </c>
      <c r="F592" s="80">
        <v>1</v>
      </c>
      <c r="G592" s="81"/>
      <c r="H592" s="66"/>
      <c r="I592" s="69" t="s">
        <v>265</v>
      </c>
    </row>
    <row r="593" customHeight="1" spans="1:9">
      <c r="A593" s="70">
        <v>504</v>
      </c>
      <c r="B593" s="79" t="s">
        <v>308</v>
      </c>
      <c r="C593" s="61" t="s">
        <v>337</v>
      </c>
      <c r="D593" s="62"/>
      <c r="E593" s="63" t="s">
        <v>46</v>
      </c>
      <c r="F593" s="80">
        <v>1</v>
      </c>
      <c r="G593" s="81"/>
      <c r="H593" s="66"/>
      <c r="I593" s="69" t="s">
        <v>265</v>
      </c>
    </row>
    <row r="594" customHeight="1" spans="1:9">
      <c r="A594" s="70">
        <v>505</v>
      </c>
      <c r="B594" s="79" t="s">
        <v>308</v>
      </c>
      <c r="C594" s="61" t="s">
        <v>288</v>
      </c>
      <c r="D594" s="62"/>
      <c r="E594" s="63" t="s">
        <v>46</v>
      </c>
      <c r="F594" s="80">
        <v>2</v>
      </c>
      <c r="G594" s="81"/>
      <c r="H594" s="66"/>
      <c r="I594" s="69" t="s">
        <v>265</v>
      </c>
    </row>
    <row r="595" customHeight="1" spans="1:9">
      <c r="A595" s="70">
        <v>506</v>
      </c>
      <c r="B595" s="79" t="s">
        <v>308</v>
      </c>
      <c r="C595" s="61" t="s">
        <v>271</v>
      </c>
      <c r="D595" s="62"/>
      <c r="E595" s="63" t="s">
        <v>46</v>
      </c>
      <c r="F595" s="80">
        <v>2</v>
      </c>
      <c r="G595" s="81"/>
      <c r="H595" s="66"/>
      <c r="I595" s="69" t="s">
        <v>265</v>
      </c>
    </row>
    <row r="596" customHeight="1" spans="1:9">
      <c r="A596" s="70">
        <v>507</v>
      </c>
      <c r="B596" s="79" t="s">
        <v>308</v>
      </c>
      <c r="C596" s="61" t="s">
        <v>298</v>
      </c>
      <c r="D596" s="62"/>
      <c r="E596" s="63" t="s">
        <v>46</v>
      </c>
      <c r="F596" s="80">
        <v>2</v>
      </c>
      <c r="G596" s="81"/>
      <c r="H596" s="66"/>
      <c r="I596" s="69" t="s">
        <v>265</v>
      </c>
    </row>
    <row r="597" customHeight="1" spans="1:9">
      <c r="A597" s="70">
        <v>508</v>
      </c>
      <c r="B597" s="79" t="s">
        <v>308</v>
      </c>
      <c r="C597" s="61" t="s">
        <v>338</v>
      </c>
      <c r="D597" s="62"/>
      <c r="E597" s="63" t="s">
        <v>46</v>
      </c>
      <c r="F597" s="80">
        <v>1</v>
      </c>
      <c r="G597" s="81"/>
      <c r="H597" s="66"/>
      <c r="I597" s="69" t="s">
        <v>265</v>
      </c>
    </row>
    <row r="598" customHeight="1" spans="1:9">
      <c r="A598" s="70">
        <v>509</v>
      </c>
      <c r="B598" s="79" t="s">
        <v>308</v>
      </c>
      <c r="C598" s="61" t="s">
        <v>329</v>
      </c>
      <c r="D598" s="62"/>
      <c r="E598" s="63" t="s">
        <v>46</v>
      </c>
      <c r="F598" s="80">
        <v>2</v>
      </c>
      <c r="G598" s="81"/>
      <c r="H598" s="66"/>
      <c r="I598" s="69" t="s">
        <v>265</v>
      </c>
    </row>
    <row r="599" customHeight="1" spans="1:9">
      <c r="A599" s="70">
        <v>510</v>
      </c>
      <c r="B599" s="79" t="s">
        <v>315</v>
      </c>
      <c r="C599" s="61" t="s">
        <v>339</v>
      </c>
      <c r="D599" s="62"/>
      <c r="E599" s="63" t="s">
        <v>46</v>
      </c>
      <c r="F599" s="80">
        <v>1</v>
      </c>
      <c r="G599" s="81"/>
      <c r="H599" s="66"/>
      <c r="I599" s="69" t="s">
        <v>265</v>
      </c>
    </row>
    <row r="600" customHeight="1" spans="1:9">
      <c r="A600" s="70">
        <v>511</v>
      </c>
      <c r="B600" s="79" t="s">
        <v>315</v>
      </c>
      <c r="C600" s="61" t="s">
        <v>305</v>
      </c>
      <c r="D600" s="62"/>
      <c r="E600" s="63" t="s">
        <v>46</v>
      </c>
      <c r="F600" s="80">
        <v>7</v>
      </c>
      <c r="G600" s="81"/>
      <c r="H600" s="66"/>
      <c r="I600" s="69" t="s">
        <v>265</v>
      </c>
    </row>
    <row r="601" customHeight="1" spans="1:9">
      <c r="A601" s="70">
        <v>512</v>
      </c>
      <c r="B601" s="79" t="s">
        <v>315</v>
      </c>
      <c r="C601" s="61" t="s">
        <v>306</v>
      </c>
      <c r="D601" s="62"/>
      <c r="E601" s="63" t="s">
        <v>46</v>
      </c>
      <c r="F601" s="80">
        <v>4</v>
      </c>
      <c r="G601" s="81"/>
      <c r="H601" s="66"/>
      <c r="I601" s="69" t="s">
        <v>265</v>
      </c>
    </row>
    <row r="602" customHeight="1" spans="1:9">
      <c r="A602" s="70">
        <v>513</v>
      </c>
      <c r="B602" s="79" t="s">
        <v>315</v>
      </c>
      <c r="C602" s="61" t="s">
        <v>307</v>
      </c>
      <c r="D602" s="62"/>
      <c r="E602" s="63" t="s">
        <v>46</v>
      </c>
      <c r="F602" s="80">
        <v>46</v>
      </c>
      <c r="G602" s="81"/>
      <c r="H602" s="66"/>
      <c r="I602" s="69" t="s">
        <v>265</v>
      </c>
    </row>
    <row r="603" customHeight="1" spans="1:9">
      <c r="A603" s="70">
        <v>514</v>
      </c>
      <c r="B603" s="79" t="s">
        <v>340</v>
      </c>
      <c r="C603" s="61"/>
      <c r="D603" s="62"/>
      <c r="E603" s="63" t="s">
        <v>46</v>
      </c>
      <c r="F603" s="80">
        <v>1792</v>
      </c>
      <c r="G603" s="81"/>
      <c r="H603" s="66"/>
      <c r="I603" s="69" t="s">
        <v>265</v>
      </c>
    </row>
    <row r="604" customHeight="1" spans="1:9">
      <c r="A604" s="70">
        <v>515</v>
      </c>
      <c r="B604" s="79" t="s">
        <v>341</v>
      </c>
      <c r="C604" s="61"/>
      <c r="D604" s="62"/>
      <c r="E604" s="63" t="s">
        <v>46</v>
      </c>
      <c r="F604" s="80">
        <v>67</v>
      </c>
      <c r="G604" s="81"/>
      <c r="H604" s="66"/>
      <c r="I604" s="69" t="s">
        <v>265</v>
      </c>
    </row>
    <row r="605" customHeight="1" spans="1:9">
      <c r="A605" s="70">
        <v>516</v>
      </c>
      <c r="B605" s="79" t="s">
        <v>340</v>
      </c>
      <c r="C605" s="61"/>
      <c r="D605" s="62"/>
      <c r="E605" s="63" t="s">
        <v>46</v>
      </c>
      <c r="F605" s="80">
        <v>576</v>
      </c>
      <c r="G605" s="81"/>
      <c r="H605" s="66"/>
      <c r="I605" s="69" t="s">
        <v>342</v>
      </c>
    </row>
    <row r="606" customHeight="1" spans="1:9">
      <c r="A606" s="70">
        <v>517</v>
      </c>
      <c r="B606" s="79" t="s">
        <v>341</v>
      </c>
      <c r="C606" s="61"/>
      <c r="D606" s="62"/>
      <c r="E606" s="63" t="s">
        <v>46</v>
      </c>
      <c r="F606" s="80">
        <v>396</v>
      </c>
      <c r="G606" s="81"/>
      <c r="H606" s="66"/>
      <c r="I606" s="69" t="s">
        <v>342</v>
      </c>
    </row>
    <row r="607" customHeight="1" spans="1:9">
      <c r="A607" s="70">
        <v>518</v>
      </c>
      <c r="B607" s="79" t="s">
        <v>320</v>
      </c>
      <c r="C607" s="61"/>
      <c r="D607" s="62"/>
      <c r="E607" s="63" t="s">
        <v>46</v>
      </c>
      <c r="F607" s="80">
        <v>5</v>
      </c>
      <c r="G607" s="81"/>
      <c r="H607" s="66"/>
      <c r="I607" s="69" t="s">
        <v>342</v>
      </c>
    </row>
    <row r="608" customHeight="1" spans="1:9">
      <c r="A608" s="70">
        <v>519</v>
      </c>
      <c r="B608" s="79" t="s">
        <v>315</v>
      </c>
      <c r="C608" s="61"/>
      <c r="D608" s="62"/>
      <c r="E608" s="63" t="s">
        <v>46</v>
      </c>
      <c r="F608" s="80">
        <v>1474</v>
      </c>
      <c r="G608" s="81"/>
      <c r="H608" s="66"/>
      <c r="I608" s="69" t="s">
        <v>342</v>
      </c>
    </row>
    <row r="609" customHeight="1" spans="1:9">
      <c r="A609" s="70">
        <v>520</v>
      </c>
      <c r="B609" s="79" t="s">
        <v>343</v>
      </c>
      <c r="C609" s="61"/>
      <c r="D609" s="62"/>
      <c r="E609" s="63" t="s">
        <v>46</v>
      </c>
      <c r="F609" s="80">
        <v>3009</v>
      </c>
      <c r="G609" s="81"/>
      <c r="H609" s="66"/>
      <c r="I609" s="69" t="s">
        <v>342</v>
      </c>
    </row>
    <row r="610" customHeight="1" spans="1:9">
      <c r="A610" s="70">
        <v>521</v>
      </c>
      <c r="B610" s="79" t="s">
        <v>263</v>
      </c>
      <c r="C610" s="61"/>
      <c r="D610" s="62"/>
      <c r="E610" s="63" t="s">
        <v>46</v>
      </c>
      <c r="F610" s="80">
        <v>16</v>
      </c>
      <c r="G610" s="81"/>
      <c r="H610" s="66"/>
      <c r="I610" s="69" t="s">
        <v>342</v>
      </c>
    </row>
    <row r="611" customHeight="1" spans="1:9">
      <c r="A611" s="70">
        <v>522</v>
      </c>
      <c r="B611" s="79" t="s">
        <v>263</v>
      </c>
      <c r="C611" s="61"/>
      <c r="D611" s="62"/>
      <c r="E611" s="63" t="s">
        <v>46</v>
      </c>
      <c r="F611" s="80">
        <v>34</v>
      </c>
      <c r="G611" s="81"/>
      <c r="H611" s="66"/>
      <c r="I611" s="69" t="s">
        <v>342</v>
      </c>
    </row>
    <row r="612" customHeight="1" spans="1:9">
      <c r="A612" s="70">
        <v>523</v>
      </c>
      <c r="B612" s="79" t="s">
        <v>263</v>
      </c>
      <c r="C612" s="61"/>
      <c r="D612" s="62"/>
      <c r="E612" s="63" t="s">
        <v>46</v>
      </c>
      <c r="F612" s="80">
        <v>34</v>
      </c>
      <c r="G612" s="81"/>
      <c r="H612" s="66"/>
      <c r="I612" s="69" t="s">
        <v>342</v>
      </c>
    </row>
    <row r="613" customHeight="1" spans="1:9">
      <c r="A613" s="70">
        <v>524</v>
      </c>
      <c r="B613" s="79" t="s">
        <v>263</v>
      </c>
      <c r="C613" s="61"/>
      <c r="D613" s="62"/>
      <c r="E613" s="63" t="s">
        <v>46</v>
      </c>
      <c r="F613" s="80">
        <v>36</v>
      </c>
      <c r="G613" s="81"/>
      <c r="H613" s="66"/>
      <c r="I613" s="69" t="s">
        <v>342</v>
      </c>
    </row>
    <row r="614" customHeight="1" spans="1:9">
      <c r="A614" s="70">
        <v>525</v>
      </c>
      <c r="B614" s="79" t="s">
        <v>263</v>
      </c>
      <c r="C614" s="61"/>
      <c r="D614" s="62"/>
      <c r="E614" s="63" t="s">
        <v>46</v>
      </c>
      <c r="F614" s="80">
        <v>42</v>
      </c>
      <c r="G614" s="81"/>
      <c r="H614" s="66"/>
      <c r="I614" s="69" t="s">
        <v>342</v>
      </c>
    </row>
    <row r="615" customHeight="1" spans="1:9">
      <c r="A615" s="70">
        <v>526</v>
      </c>
      <c r="B615" s="79" t="s">
        <v>263</v>
      </c>
      <c r="C615" s="61"/>
      <c r="D615" s="62"/>
      <c r="E615" s="63" t="s">
        <v>46</v>
      </c>
      <c r="F615" s="80">
        <v>14</v>
      </c>
      <c r="G615" s="81"/>
      <c r="H615" s="66"/>
      <c r="I615" s="69" t="s">
        <v>342</v>
      </c>
    </row>
    <row r="616" customHeight="1" spans="1:9">
      <c r="A616" s="70">
        <v>527</v>
      </c>
      <c r="B616" s="79" t="s">
        <v>263</v>
      </c>
      <c r="C616" s="61"/>
      <c r="D616" s="62"/>
      <c r="E616" s="63" t="s">
        <v>46</v>
      </c>
      <c r="F616" s="80">
        <v>37</v>
      </c>
      <c r="G616" s="81"/>
      <c r="H616" s="66"/>
      <c r="I616" s="69" t="s">
        <v>342</v>
      </c>
    </row>
    <row r="617" customHeight="1" spans="1:9">
      <c r="A617" s="70">
        <v>528</v>
      </c>
      <c r="B617" s="79" t="s">
        <v>263</v>
      </c>
      <c r="C617" s="61"/>
      <c r="D617" s="62"/>
      <c r="E617" s="63" t="s">
        <v>46</v>
      </c>
      <c r="F617" s="80">
        <v>39</v>
      </c>
      <c r="G617" s="81"/>
      <c r="H617" s="66"/>
      <c r="I617" s="69" t="s">
        <v>342</v>
      </c>
    </row>
    <row r="618" customHeight="1" spans="1:9">
      <c r="A618" s="70">
        <v>529</v>
      </c>
      <c r="B618" s="79" t="s">
        <v>263</v>
      </c>
      <c r="C618" s="61"/>
      <c r="D618" s="62"/>
      <c r="E618" s="63" t="s">
        <v>46</v>
      </c>
      <c r="F618" s="80">
        <v>28</v>
      </c>
      <c r="G618" s="81"/>
      <c r="H618" s="66"/>
      <c r="I618" s="69" t="s">
        <v>342</v>
      </c>
    </row>
    <row r="619" customHeight="1" spans="1:9">
      <c r="A619" s="70">
        <v>530</v>
      </c>
      <c r="B619" s="79" t="s">
        <v>263</v>
      </c>
      <c r="C619" s="61"/>
      <c r="D619" s="62"/>
      <c r="E619" s="63" t="s">
        <v>46</v>
      </c>
      <c r="F619" s="80">
        <v>50</v>
      </c>
      <c r="G619" s="81"/>
      <c r="H619" s="66"/>
      <c r="I619" s="69" t="s">
        <v>342</v>
      </c>
    </row>
    <row r="620" customHeight="1" spans="1:9">
      <c r="A620" s="70">
        <v>531</v>
      </c>
      <c r="B620" s="79" t="s">
        <v>263</v>
      </c>
      <c r="C620" s="61"/>
      <c r="D620" s="62"/>
      <c r="E620" s="63" t="s">
        <v>46</v>
      </c>
      <c r="F620" s="80">
        <v>50</v>
      </c>
      <c r="G620" s="81"/>
      <c r="H620" s="66"/>
      <c r="I620" s="69" t="s">
        <v>342</v>
      </c>
    </row>
    <row r="621" customHeight="1" spans="1:9">
      <c r="A621" s="70">
        <v>532</v>
      </c>
      <c r="B621" s="79" t="s">
        <v>263</v>
      </c>
      <c r="C621" s="61"/>
      <c r="D621" s="62"/>
      <c r="E621" s="63" t="s">
        <v>46</v>
      </c>
      <c r="F621" s="80">
        <v>41</v>
      </c>
      <c r="G621" s="81"/>
      <c r="H621" s="66"/>
      <c r="I621" s="69" t="s">
        <v>342</v>
      </c>
    </row>
    <row r="622" customHeight="1" spans="1:9">
      <c r="A622" s="70">
        <v>533</v>
      </c>
      <c r="B622" s="79" t="s">
        <v>263</v>
      </c>
      <c r="C622" s="61"/>
      <c r="D622" s="62"/>
      <c r="E622" s="63" t="s">
        <v>46</v>
      </c>
      <c r="F622" s="80">
        <v>43</v>
      </c>
      <c r="G622" s="81"/>
      <c r="H622" s="66"/>
      <c r="I622" s="69" t="s">
        <v>342</v>
      </c>
    </row>
    <row r="623" customHeight="1" spans="1:9">
      <c r="A623" s="70">
        <v>534</v>
      </c>
      <c r="B623" s="79" t="s">
        <v>263</v>
      </c>
      <c r="C623" s="61"/>
      <c r="D623" s="62"/>
      <c r="E623" s="63" t="s">
        <v>46</v>
      </c>
      <c r="F623" s="80">
        <v>51</v>
      </c>
      <c r="G623" s="81"/>
      <c r="H623" s="66"/>
      <c r="I623" s="69" t="s">
        <v>342</v>
      </c>
    </row>
    <row r="624" customHeight="1" spans="1:9">
      <c r="A624" s="70">
        <v>535</v>
      </c>
      <c r="B624" s="79" t="s">
        <v>263</v>
      </c>
      <c r="C624" s="61"/>
      <c r="D624" s="62"/>
      <c r="E624" s="63" t="s">
        <v>46</v>
      </c>
      <c r="F624" s="80">
        <v>31</v>
      </c>
      <c r="G624" s="81"/>
      <c r="H624" s="66"/>
      <c r="I624" s="69" t="s">
        <v>342</v>
      </c>
    </row>
    <row r="625" customHeight="1" spans="1:9">
      <c r="A625" s="70">
        <v>536</v>
      </c>
      <c r="B625" s="79" t="s">
        <v>263</v>
      </c>
      <c r="C625" s="61"/>
      <c r="D625" s="62"/>
      <c r="E625" s="63" t="s">
        <v>46</v>
      </c>
      <c r="F625" s="80">
        <v>8</v>
      </c>
      <c r="G625" s="81"/>
      <c r="H625" s="66"/>
      <c r="I625" s="69" t="s">
        <v>342</v>
      </c>
    </row>
    <row r="626" customHeight="1" spans="1:9">
      <c r="A626" s="70">
        <v>537</v>
      </c>
      <c r="B626" s="79" t="s">
        <v>344</v>
      </c>
      <c r="C626" s="61"/>
      <c r="D626" s="62"/>
      <c r="E626" s="63" t="s">
        <v>46</v>
      </c>
      <c r="F626" s="80">
        <v>8</v>
      </c>
      <c r="G626" s="81"/>
      <c r="H626" s="66"/>
      <c r="I626" s="69" t="s">
        <v>342</v>
      </c>
    </row>
    <row r="627" customHeight="1" spans="1:9">
      <c r="A627" s="70">
        <v>538</v>
      </c>
      <c r="B627" s="79" t="s">
        <v>344</v>
      </c>
      <c r="C627" s="61"/>
      <c r="D627" s="62"/>
      <c r="E627" s="63" t="s">
        <v>46</v>
      </c>
      <c r="F627" s="80">
        <v>1</v>
      </c>
      <c r="G627" s="81"/>
      <c r="H627" s="66"/>
      <c r="I627" s="69" t="s">
        <v>342</v>
      </c>
    </row>
    <row r="628" customHeight="1" spans="1:9">
      <c r="A628" s="70">
        <v>539</v>
      </c>
      <c r="B628" s="79" t="s">
        <v>263</v>
      </c>
      <c r="C628" s="61"/>
      <c r="D628" s="62"/>
      <c r="E628" s="63" t="s">
        <v>46</v>
      </c>
      <c r="F628" s="80">
        <v>53</v>
      </c>
      <c r="G628" s="81"/>
      <c r="H628" s="66"/>
      <c r="I628" s="69" t="s">
        <v>342</v>
      </c>
    </row>
    <row r="629" customHeight="1" spans="1:9">
      <c r="A629" s="70">
        <v>540</v>
      </c>
      <c r="B629" s="79" t="s">
        <v>263</v>
      </c>
      <c r="C629" s="61"/>
      <c r="D629" s="62"/>
      <c r="E629" s="63" t="s">
        <v>46</v>
      </c>
      <c r="F629" s="80">
        <v>39</v>
      </c>
      <c r="G629" s="81"/>
      <c r="H629" s="66"/>
      <c r="I629" s="69" t="s">
        <v>342</v>
      </c>
    </row>
    <row r="630" customHeight="1" spans="1:9">
      <c r="A630" s="70">
        <v>541</v>
      </c>
      <c r="B630" s="79" t="s">
        <v>263</v>
      </c>
      <c r="C630" s="61"/>
      <c r="D630" s="62"/>
      <c r="E630" s="63" t="s">
        <v>46</v>
      </c>
      <c r="F630" s="80">
        <v>39</v>
      </c>
      <c r="G630" s="81"/>
      <c r="H630" s="66"/>
      <c r="I630" s="69" t="s">
        <v>342</v>
      </c>
    </row>
    <row r="631" customHeight="1" spans="1:9">
      <c r="A631" s="70">
        <v>542</v>
      </c>
      <c r="B631" s="79" t="s">
        <v>263</v>
      </c>
      <c r="C631" s="61"/>
      <c r="D631" s="62"/>
      <c r="E631" s="63" t="s">
        <v>46</v>
      </c>
      <c r="F631" s="80">
        <v>39</v>
      </c>
      <c r="G631" s="81"/>
      <c r="H631" s="66"/>
      <c r="I631" s="69" t="s">
        <v>342</v>
      </c>
    </row>
    <row r="632" customHeight="1" spans="1:9">
      <c r="A632" s="70">
        <v>543</v>
      </c>
      <c r="B632" s="79" t="s">
        <v>263</v>
      </c>
      <c r="C632" s="61"/>
      <c r="D632" s="62"/>
      <c r="E632" s="63" t="s">
        <v>46</v>
      </c>
      <c r="F632" s="80">
        <v>40</v>
      </c>
      <c r="G632" s="81"/>
      <c r="H632" s="66"/>
      <c r="I632" s="69" t="s">
        <v>342</v>
      </c>
    </row>
    <row r="633" customHeight="1" spans="1:9">
      <c r="A633" s="70">
        <v>544</v>
      </c>
      <c r="B633" s="79" t="s">
        <v>263</v>
      </c>
      <c r="C633" s="61"/>
      <c r="D633" s="62"/>
      <c r="E633" s="63" t="s">
        <v>46</v>
      </c>
      <c r="F633" s="80">
        <v>20</v>
      </c>
      <c r="G633" s="81"/>
      <c r="H633" s="66"/>
      <c r="I633" s="69" t="s">
        <v>342</v>
      </c>
    </row>
    <row r="634" customHeight="1" spans="1:9">
      <c r="A634" s="70">
        <v>545</v>
      </c>
      <c r="B634" s="79" t="s">
        <v>263</v>
      </c>
      <c r="C634" s="61"/>
      <c r="D634" s="62"/>
      <c r="E634" s="63" t="s">
        <v>46</v>
      </c>
      <c r="F634" s="80">
        <v>39</v>
      </c>
      <c r="G634" s="81"/>
      <c r="H634" s="66"/>
      <c r="I634" s="69" t="s">
        <v>342</v>
      </c>
    </row>
    <row r="635" customHeight="1" spans="1:9">
      <c r="A635" s="70">
        <v>546</v>
      </c>
      <c r="B635" s="79" t="s">
        <v>344</v>
      </c>
      <c r="C635" s="61"/>
      <c r="D635" s="62"/>
      <c r="E635" s="63" t="s">
        <v>46</v>
      </c>
      <c r="F635" s="80">
        <v>98</v>
      </c>
      <c r="G635" s="81"/>
      <c r="H635" s="66"/>
      <c r="I635" s="69" t="s">
        <v>342</v>
      </c>
    </row>
    <row r="636" customHeight="1" spans="1:9">
      <c r="A636" s="70">
        <v>547</v>
      </c>
      <c r="B636" s="79" t="s">
        <v>344</v>
      </c>
      <c r="C636" s="61"/>
      <c r="D636" s="62"/>
      <c r="E636" s="63" t="s">
        <v>46</v>
      </c>
      <c r="F636" s="80">
        <v>37</v>
      </c>
      <c r="G636" s="81"/>
      <c r="H636" s="66"/>
      <c r="I636" s="69" t="s">
        <v>342</v>
      </c>
    </row>
    <row r="637" customHeight="1" spans="1:9">
      <c r="A637" s="70">
        <v>548</v>
      </c>
      <c r="B637" s="79" t="s">
        <v>263</v>
      </c>
      <c r="C637" s="61"/>
      <c r="D637" s="62"/>
      <c r="E637" s="63" t="s">
        <v>46</v>
      </c>
      <c r="F637" s="80">
        <v>56</v>
      </c>
      <c r="G637" s="81"/>
      <c r="H637" s="66"/>
      <c r="I637" s="69" t="s">
        <v>342</v>
      </c>
    </row>
    <row r="638" customHeight="1" spans="1:9">
      <c r="A638" s="70">
        <v>549</v>
      </c>
      <c r="B638" s="79" t="s">
        <v>263</v>
      </c>
      <c r="C638" s="61"/>
      <c r="D638" s="62"/>
      <c r="E638" s="63" t="s">
        <v>46</v>
      </c>
      <c r="F638" s="80">
        <v>39</v>
      </c>
      <c r="G638" s="81"/>
      <c r="H638" s="66"/>
      <c r="I638" s="69" t="s">
        <v>342</v>
      </c>
    </row>
    <row r="639" customHeight="1" spans="1:9">
      <c r="A639" s="70">
        <v>550</v>
      </c>
      <c r="B639" s="79" t="s">
        <v>263</v>
      </c>
      <c r="C639" s="61"/>
      <c r="D639" s="62"/>
      <c r="E639" s="63" t="s">
        <v>46</v>
      </c>
      <c r="F639" s="80">
        <v>27</v>
      </c>
      <c r="G639" s="81"/>
      <c r="H639" s="66"/>
      <c r="I639" s="69" t="s">
        <v>342</v>
      </c>
    </row>
    <row r="640" customHeight="1" spans="1:9">
      <c r="A640" s="70">
        <v>551</v>
      </c>
      <c r="B640" s="79" t="s">
        <v>263</v>
      </c>
      <c r="C640" s="61"/>
      <c r="D640" s="62"/>
      <c r="E640" s="63" t="s">
        <v>46</v>
      </c>
      <c r="F640" s="80">
        <v>73</v>
      </c>
      <c r="G640" s="81"/>
      <c r="H640" s="66"/>
      <c r="I640" s="69" t="s">
        <v>342</v>
      </c>
    </row>
    <row r="641" customHeight="1" spans="1:9">
      <c r="A641" s="70">
        <v>552</v>
      </c>
      <c r="B641" s="79" t="s">
        <v>263</v>
      </c>
      <c r="C641" s="61"/>
      <c r="D641" s="62"/>
      <c r="E641" s="63" t="s">
        <v>46</v>
      </c>
      <c r="F641" s="80">
        <v>10</v>
      </c>
      <c r="G641" s="81"/>
      <c r="H641" s="66"/>
      <c r="I641" s="69" t="s">
        <v>342</v>
      </c>
    </row>
    <row r="642" customHeight="1" spans="1:9">
      <c r="A642" s="70">
        <v>553</v>
      </c>
      <c r="B642" s="79" t="s">
        <v>344</v>
      </c>
      <c r="C642" s="61"/>
      <c r="D642" s="62"/>
      <c r="E642" s="63" t="s">
        <v>46</v>
      </c>
      <c r="F642" s="80">
        <v>28</v>
      </c>
      <c r="G642" s="81"/>
      <c r="H642" s="66"/>
      <c r="I642" s="69" t="s">
        <v>342</v>
      </c>
    </row>
    <row r="643" customHeight="1" spans="1:9">
      <c r="A643" s="70">
        <v>554</v>
      </c>
      <c r="B643" s="79" t="s">
        <v>344</v>
      </c>
      <c r="C643" s="61"/>
      <c r="D643" s="62"/>
      <c r="E643" s="63" t="s">
        <v>46</v>
      </c>
      <c r="F643" s="80">
        <v>33</v>
      </c>
      <c r="G643" s="81"/>
      <c r="H643" s="66"/>
      <c r="I643" s="69" t="s">
        <v>342</v>
      </c>
    </row>
    <row r="644" customHeight="1" spans="1:9">
      <c r="A644" s="70">
        <v>555</v>
      </c>
      <c r="B644" s="79" t="s">
        <v>263</v>
      </c>
      <c r="C644" s="61"/>
      <c r="D644" s="62"/>
      <c r="E644" s="63" t="s">
        <v>46</v>
      </c>
      <c r="F644" s="80">
        <v>20</v>
      </c>
      <c r="G644" s="81"/>
      <c r="H644" s="66"/>
      <c r="I644" s="69" t="s">
        <v>342</v>
      </c>
    </row>
    <row r="645" customHeight="1" spans="1:9">
      <c r="A645" s="70">
        <v>556</v>
      </c>
      <c r="B645" s="79" t="s">
        <v>263</v>
      </c>
      <c r="C645" s="61"/>
      <c r="D645" s="62"/>
      <c r="E645" s="63" t="s">
        <v>46</v>
      </c>
      <c r="F645" s="80">
        <v>42</v>
      </c>
      <c r="G645" s="81"/>
      <c r="H645" s="66"/>
      <c r="I645" s="69" t="s">
        <v>342</v>
      </c>
    </row>
    <row r="646" customHeight="1" spans="1:9">
      <c r="A646" s="70">
        <v>557</v>
      </c>
      <c r="B646" s="79" t="s">
        <v>263</v>
      </c>
      <c r="C646" s="61"/>
      <c r="D646" s="62"/>
      <c r="E646" s="63" t="s">
        <v>46</v>
      </c>
      <c r="F646" s="80">
        <v>12</v>
      </c>
      <c r="G646" s="81"/>
      <c r="H646" s="66"/>
      <c r="I646" s="69" t="s">
        <v>342</v>
      </c>
    </row>
    <row r="647" customHeight="1" spans="1:9">
      <c r="A647" s="70">
        <v>558</v>
      </c>
      <c r="B647" s="79" t="s">
        <v>263</v>
      </c>
      <c r="C647" s="61"/>
      <c r="D647" s="62"/>
      <c r="E647" s="63" t="s">
        <v>46</v>
      </c>
      <c r="F647" s="80">
        <v>20</v>
      </c>
      <c r="G647" s="81"/>
      <c r="H647" s="66"/>
      <c r="I647" s="69" t="s">
        <v>342</v>
      </c>
    </row>
    <row r="648" customHeight="1" spans="1:9">
      <c r="A648" s="70">
        <v>559</v>
      </c>
      <c r="B648" s="79" t="s">
        <v>263</v>
      </c>
      <c r="C648" s="61"/>
      <c r="D648" s="62"/>
      <c r="E648" s="63" t="s">
        <v>46</v>
      </c>
      <c r="F648" s="80">
        <v>20</v>
      </c>
      <c r="G648" s="81"/>
      <c r="H648" s="66"/>
      <c r="I648" s="69" t="s">
        <v>342</v>
      </c>
    </row>
    <row r="649" customHeight="1" spans="1:9">
      <c r="A649" s="70">
        <v>560</v>
      </c>
      <c r="B649" s="79" t="s">
        <v>263</v>
      </c>
      <c r="C649" s="61"/>
      <c r="D649" s="62"/>
      <c r="E649" s="63" t="s">
        <v>46</v>
      </c>
      <c r="F649" s="80">
        <v>20</v>
      </c>
      <c r="G649" s="81"/>
      <c r="H649" s="66"/>
      <c r="I649" s="69" t="s">
        <v>342</v>
      </c>
    </row>
    <row r="650" customHeight="1" spans="1:9">
      <c r="A650" s="70">
        <v>561</v>
      </c>
      <c r="B650" s="79" t="s">
        <v>263</v>
      </c>
      <c r="C650" s="61"/>
      <c r="D650" s="62"/>
      <c r="E650" s="63" t="s">
        <v>46</v>
      </c>
      <c r="F650" s="80">
        <v>16</v>
      </c>
      <c r="G650" s="81"/>
      <c r="H650" s="66"/>
      <c r="I650" s="69" t="s">
        <v>342</v>
      </c>
    </row>
    <row r="651" customHeight="1" spans="1:9">
      <c r="A651" s="70">
        <v>562</v>
      </c>
      <c r="B651" s="79" t="s">
        <v>263</v>
      </c>
      <c r="C651" s="61"/>
      <c r="D651" s="62"/>
      <c r="E651" s="63" t="s">
        <v>46</v>
      </c>
      <c r="F651" s="80">
        <v>19</v>
      </c>
      <c r="G651" s="81"/>
      <c r="H651" s="66"/>
      <c r="I651" s="69" t="s">
        <v>342</v>
      </c>
    </row>
    <row r="652" customHeight="1" spans="1:9">
      <c r="A652" s="70">
        <v>563</v>
      </c>
      <c r="B652" s="79" t="s">
        <v>263</v>
      </c>
      <c r="C652" s="61"/>
      <c r="D652" s="62"/>
      <c r="E652" s="63" t="s">
        <v>46</v>
      </c>
      <c r="F652" s="80">
        <v>20</v>
      </c>
      <c r="G652" s="81"/>
      <c r="H652" s="66"/>
      <c r="I652" s="69" t="s">
        <v>342</v>
      </c>
    </row>
    <row r="653" customHeight="1" spans="1:9">
      <c r="A653" s="70">
        <v>564</v>
      </c>
      <c r="B653" s="79" t="s">
        <v>263</v>
      </c>
      <c r="C653" s="61"/>
      <c r="D653" s="62"/>
      <c r="E653" s="63" t="s">
        <v>46</v>
      </c>
      <c r="F653" s="80">
        <v>17</v>
      </c>
      <c r="G653" s="81"/>
      <c r="H653" s="66"/>
      <c r="I653" s="69" t="s">
        <v>342</v>
      </c>
    </row>
    <row r="654" customHeight="1" spans="1:9">
      <c r="A654" s="70">
        <v>565</v>
      </c>
      <c r="B654" s="79" t="s">
        <v>263</v>
      </c>
      <c r="C654" s="61"/>
      <c r="D654" s="62"/>
      <c r="E654" s="63" t="s">
        <v>46</v>
      </c>
      <c r="F654" s="80">
        <v>13</v>
      </c>
      <c r="G654" s="81"/>
      <c r="H654" s="66"/>
      <c r="I654" s="69" t="s">
        <v>342</v>
      </c>
    </row>
    <row r="655" customHeight="1" spans="1:9">
      <c r="A655" s="70">
        <v>566</v>
      </c>
      <c r="B655" s="79" t="s">
        <v>263</v>
      </c>
      <c r="C655" s="61"/>
      <c r="D655" s="62"/>
      <c r="E655" s="63" t="s">
        <v>46</v>
      </c>
      <c r="F655" s="80">
        <v>19</v>
      </c>
      <c r="G655" s="81"/>
      <c r="H655" s="66"/>
      <c r="I655" s="69" t="s">
        <v>342</v>
      </c>
    </row>
    <row r="656" customHeight="1" spans="1:9">
      <c r="A656" s="70">
        <v>567</v>
      </c>
      <c r="B656" s="79" t="s">
        <v>263</v>
      </c>
      <c r="C656" s="61"/>
      <c r="D656" s="62"/>
      <c r="E656" s="63" t="s">
        <v>46</v>
      </c>
      <c r="F656" s="80">
        <v>20</v>
      </c>
      <c r="G656" s="81"/>
      <c r="H656" s="66"/>
      <c r="I656" s="69" t="s">
        <v>342</v>
      </c>
    </row>
    <row r="657" customHeight="1" spans="1:9">
      <c r="A657" s="70">
        <v>568</v>
      </c>
      <c r="B657" s="79" t="s">
        <v>263</v>
      </c>
      <c r="C657" s="61"/>
      <c r="D657" s="62"/>
      <c r="E657" s="63" t="s">
        <v>46</v>
      </c>
      <c r="F657" s="80">
        <v>20</v>
      </c>
      <c r="G657" s="81"/>
      <c r="H657" s="66"/>
      <c r="I657" s="69" t="s">
        <v>342</v>
      </c>
    </row>
    <row r="658" customHeight="1" spans="1:9">
      <c r="A658" s="70">
        <v>569</v>
      </c>
      <c r="B658" s="79" t="s">
        <v>263</v>
      </c>
      <c r="C658" s="61"/>
      <c r="D658" s="62"/>
      <c r="E658" s="63" t="s">
        <v>46</v>
      </c>
      <c r="F658" s="80">
        <v>20</v>
      </c>
      <c r="G658" s="81"/>
      <c r="H658" s="66"/>
      <c r="I658" s="69" t="s">
        <v>342</v>
      </c>
    </row>
    <row r="659" customHeight="1" spans="1:9">
      <c r="A659" s="70">
        <v>570</v>
      </c>
      <c r="B659" s="79" t="s">
        <v>263</v>
      </c>
      <c r="C659" s="61"/>
      <c r="D659" s="62"/>
      <c r="E659" s="63" t="s">
        <v>46</v>
      </c>
      <c r="F659" s="80">
        <v>20</v>
      </c>
      <c r="G659" s="81"/>
      <c r="H659" s="66"/>
      <c r="I659" s="69" t="s">
        <v>342</v>
      </c>
    </row>
    <row r="660" customHeight="1" spans="1:9">
      <c r="A660" s="70">
        <v>571</v>
      </c>
      <c r="B660" s="79" t="s">
        <v>263</v>
      </c>
      <c r="C660" s="61"/>
      <c r="D660" s="62"/>
      <c r="E660" s="63" t="s">
        <v>46</v>
      </c>
      <c r="F660" s="80">
        <v>17</v>
      </c>
      <c r="G660" s="81"/>
      <c r="H660" s="66"/>
      <c r="I660" s="69" t="s">
        <v>342</v>
      </c>
    </row>
    <row r="661" customHeight="1" spans="1:9">
      <c r="A661" s="70">
        <v>572</v>
      </c>
      <c r="B661" s="79" t="s">
        <v>263</v>
      </c>
      <c r="C661" s="61" t="s">
        <v>345</v>
      </c>
      <c r="D661" s="62"/>
      <c r="E661" s="63" t="s">
        <v>46</v>
      </c>
      <c r="F661" s="80">
        <v>1</v>
      </c>
      <c r="G661" s="81"/>
      <c r="H661" s="66"/>
      <c r="I661" s="69" t="s">
        <v>346</v>
      </c>
    </row>
    <row r="662" customHeight="1" spans="1:9">
      <c r="A662" s="70">
        <v>573</v>
      </c>
      <c r="B662" s="79" t="s">
        <v>274</v>
      </c>
      <c r="C662" s="61" t="s">
        <v>282</v>
      </c>
      <c r="D662" s="62"/>
      <c r="E662" s="63" t="s">
        <v>46</v>
      </c>
      <c r="F662" s="80">
        <v>13</v>
      </c>
      <c r="G662" s="81"/>
      <c r="H662" s="66"/>
      <c r="I662" s="69" t="s">
        <v>346</v>
      </c>
    </row>
    <row r="663" customHeight="1" spans="1:9">
      <c r="A663" s="70">
        <v>574</v>
      </c>
      <c r="B663" s="79" t="s">
        <v>274</v>
      </c>
      <c r="C663" s="61" t="s">
        <v>283</v>
      </c>
      <c r="D663" s="62"/>
      <c r="E663" s="63" t="s">
        <v>46</v>
      </c>
      <c r="F663" s="80">
        <v>6</v>
      </c>
      <c r="G663" s="81"/>
      <c r="H663" s="66"/>
      <c r="I663" s="69" t="s">
        <v>346</v>
      </c>
    </row>
    <row r="664" customHeight="1" spans="1:9">
      <c r="A664" s="70">
        <v>575</v>
      </c>
      <c r="B664" s="79" t="s">
        <v>274</v>
      </c>
      <c r="C664" s="61" t="s">
        <v>284</v>
      </c>
      <c r="D664" s="62"/>
      <c r="E664" s="63" t="s">
        <v>46</v>
      </c>
      <c r="F664" s="80">
        <v>59</v>
      </c>
      <c r="G664" s="81"/>
      <c r="H664" s="66"/>
      <c r="I664" s="69" t="s">
        <v>346</v>
      </c>
    </row>
    <row r="665" customHeight="1" spans="1:9">
      <c r="A665" s="70">
        <v>576</v>
      </c>
      <c r="B665" s="79" t="s">
        <v>263</v>
      </c>
      <c r="C665" s="61" t="s">
        <v>301</v>
      </c>
      <c r="D665" s="62"/>
      <c r="E665" s="63" t="s">
        <v>46</v>
      </c>
      <c r="F665" s="80">
        <v>25</v>
      </c>
      <c r="G665" s="81"/>
      <c r="H665" s="66"/>
      <c r="I665" s="69" t="s">
        <v>346</v>
      </c>
    </row>
    <row r="666" customHeight="1" spans="1:9">
      <c r="A666" s="70">
        <v>577</v>
      </c>
      <c r="B666" s="79" t="s">
        <v>274</v>
      </c>
      <c r="C666" s="61" t="s">
        <v>307</v>
      </c>
      <c r="D666" s="62"/>
      <c r="E666" s="63" t="s">
        <v>46</v>
      </c>
      <c r="F666" s="80">
        <v>60</v>
      </c>
      <c r="G666" s="81"/>
      <c r="H666" s="66"/>
      <c r="I666" s="69" t="s">
        <v>346</v>
      </c>
    </row>
    <row r="667" customHeight="1" spans="1:9">
      <c r="A667" s="70">
        <v>578</v>
      </c>
      <c r="B667" s="79" t="s">
        <v>274</v>
      </c>
      <c r="C667" s="61" t="s">
        <v>304</v>
      </c>
      <c r="D667" s="62"/>
      <c r="E667" s="63" t="s">
        <v>46</v>
      </c>
      <c r="F667" s="80">
        <v>12</v>
      </c>
      <c r="G667" s="81"/>
      <c r="H667" s="66"/>
      <c r="I667" s="69" t="s">
        <v>346</v>
      </c>
    </row>
    <row r="668" customHeight="1" spans="1:9">
      <c r="A668" s="70">
        <v>579</v>
      </c>
      <c r="B668" s="79" t="s">
        <v>274</v>
      </c>
      <c r="C668" s="61" t="s">
        <v>276</v>
      </c>
      <c r="D668" s="62"/>
      <c r="E668" s="63" t="s">
        <v>46</v>
      </c>
      <c r="F668" s="80">
        <v>3</v>
      </c>
      <c r="G668" s="81"/>
      <c r="H668" s="66"/>
      <c r="I668" s="69" t="s">
        <v>346</v>
      </c>
    </row>
    <row r="669" customHeight="1" spans="1:9">
      <c r="A669" s="70">
        <v>580</v>
      </c>
      <c r="B669" s="79" t="s">
        <v>263</v>
      </c>
      <c r="C669" s="61" t="s">
        <v>268</v>
      </c>
      <c r="D669" s="62"/>
      <c r="E669" s="63" t="s">
        <v>46</v>
      </c>
      <c r="F669" s="80">
        <v>1</v>
      </c>
      <c r="G669" s="81"/>
      <c r="H669" s="66"/>
      <c r="I669" s="69" t="s">
        <v>346</v>
      </c>
    </row>
    <row r="670" customHeight="1" spans="1:9">
      <c r="A670" s="70">
        <v>581</v>
      </c>
      <c r="B670" s="79" t="s">
        <v>263</v>
      </c>
      <c r="C670" s="61" t="s">
        <v>269</v>
      </c>
      <c r="D670" s="62"/>
      <c r="E670" s="63" t="s">
        <v>46</v>
      </c>
      <c r="F670" s="80">
        <v>84</v>
      </c>
      <c r="G670" s="81"/>
      <c r="H670" s="66"/>
      <c r="I670" s="69" t="s">
        <v>346</v>
      </c>
    </row>
    <row r="671" customHeight="1" spans="1:9">
      <c r="A671" s="70">
        <v>582</v>
      </c>
      <c r="B671" s="79" t="s">
        <v>263</v>
      </c>
      <c r="C671" s="61" t="s">
        <v>291</v>
      </c>
      <c r="D671" s="62"/>
      <c r="E671" s="63" t="s">
        <v>46</v>
      </c>
      <c r="F671" s="80">
        <v>14</v>
      </c>
      <c r="G671" s="81"/>
      <c r="H671" s="66"/>
      <c r="I671" s="69" t="s">
        <v>346</v>
      </c>
    </row>
    <row r="672" customHeight="1" spans="1:9">
      <c r="A672" s="70">
        <v>583</v>
      </c>
      <c r="B672" s="79" t="s">
        <v>263</v>
      </c>
      <c r="C672" s="61" t="s">
        <v>334</v>
      </c>
      <c r="D672" s="62"/>
      <c r="E672" s="63" t="s">
        <v>46</v>
      </c>
      <c r="F672" s="80">
        <v>14</v>
      </c>
      <c r="G672" s="81"/>
      <c r="H672" s="66"/>
      <c r="I672" s="69" t="s">
        <v>346</v>
      </c>
    </row>
    <row r="673" customHeight="1" spans="1:9">
      <c r="A673" s="70">
        <v>584</v>
      </c>
      <c r="B673" s="79" t="s">
        <v>263</v>
      </c>
      <c r="C673" s="61" t="s">
        <v>303</v>
      </c>
      <c r="D673" s="62"/>
      <c r="E673" s="63" t="s">
        <v>46</v>
      </c>
      <c r="F673" s="80">
        <v>7</v>
      </c>
      <c r="G673" s="81"/>
      <c r="H673" s="66"/>
      <c r="I673" s="69" t="s">
        <v>346</v>
      </c>
    </row>
    <row r="674" customHeight="1" spans="1:9">
      <c r="A674" s="70">
        <v>585</v>
      </c>
      <c r="B674" s="79" t="s">
        <v>263</v>
      </c>
      <c r="C674" s="61" t="s">
        <v>300</v>
      </c>
      <c r="D674" s="62"/>
      <c r="E674" s="63" t="s">
        <v>46</v>
      </c>
      <c r="F674" s="80">
        <v>4</v>
      </c>
      <c r="G674" s="81"/>
      <c r="H674" s="66"/>
      <c r="I674" s="69" t="s">
        <v>346</v>
      </c>
    </row>
    <row r="675" customHeight="1" spans="1:9">
      <c r="A675" s="70">
        <v>586</v>
      </c>
      <c r="B675" s="79" t="s">
        <v>263</v>
      </c>
      <c r="C675" s="61" t="s">
        <v>347</v>
      </c>
      <c r="D675" s="62"/>
      <c r="E675" s="63" t="s">
        <v>46</v>
      </c>
      <c r="F675" s="80">
        <v>45</v>
      </c>
      <c r="G675" s="81"/>
      <c r="H675" s="66"/>
      <c r="I675" s="69" t="s">
        <v>346</v>
      </c>
    </row>
    <row r="676" customHeight="1" spans="1:9">
      <c r="A676" s="70">
        <v>587</v>
      </c>
      <c r="B676" s="79" t="s">
        <v>263</v>
      </c>
      <c r="C676" s="61" t="s">
        <v>348</v>
      </c>
      <c r="D676" s="62"/>
      <c r="E676" s="63" t="s">
        <v>46</v>
      </c>
      <c r="F676" s="80">
        <v>55</v>
      </c>
      <c r="G676" s="81"/>
      <c r="H676" s="66"/>
      <c r="I676" s="69" t="s">
        <v>346</v>
      </c>
    </row>
    <row r="677" customHeight="1" spans="1:9">
      <c r="A677" s="70">
        <v>588</v>
      </c>
      <c r="B677" s="79" t="s">
        <v>263</v>
      </c>
      <c r="C677" s="61" t="s">
        <v>349</v>
      </c>
      <c r="D677" s="62"/>
      <c r="E677" s="63" t="s">
        <v>46</v>
      </c>
      <c r="F677" s="80">
        <v>1</v>
      </c>
      <c r="G677" s="81"/>
      <c r="H677" s="66"/>
      <c r="I677" s="69" t="s">
        <v>346</v>
      </c>
    </row>
    <row r="678" customHeight="1" spans="1:9">
      <c r="A678" s="70">
        <v>589</v>
      </c>
      <c r="B678" s="79" t="s">
        <v>263</v>
      </c>
      <c r="C678" s="61" t="s">
        <v>297</v>
      </c>
      <c r="D678" s="62"/>
      <c r="E678" s="63" t="s">
        <v>46</v>
      </c>
      <c r="F678" s="80">
        <v>34</v>
      </c>
      <c r="G678" s="81"/>
      <c r="H678" s="66"/>
      <c r="I678" s="69" t="s">
        <v>346</v>
      </c>
    </row>
    <row r="679" customHeight="1" spans="1:9">
      <c r="A679" s="70">
        <v>590</v>
      </c>
      <c r="B679" s="79" t="s">
        <v>263</v>
      </c>
      <c r="C679" s="61" t="s">
        <v>298</v>
      </c>
      <c r="D679" s="62"/>
      <c r="E679" s="63" t="s">
        <v>46</v>
      </c>
      <c r="F679" s="80">
        <v>49</v>
      </c>
      <c r="G679" s="81"/>
      <c r="H679" s="66"/>
      <c r="I679" s="69" t="s">
        <v>346</v>
      </c>
    </row>
    <row r="680" customHeight="1" spans="1:9">
      <c r="A680" s="70">
        <v>591</v>
      </c>
      <c r="B680" s="79" t="s">
        <v>263</v>
      </c>
      <c r="C680" s="61" t="s">
        <v>333</v>
      </c>
      <c r="D680" s="62"/>
      <c r="E680" s="63" t="s">
        <v>46</v>
      </c>
      <c r="F680" s="80">
        <v>2</v>
      </c>
      <c r="G680" s="81"/>
      <c r="H680" s="66"/>
      <c r="I680" s="69" t="s">
        <v>346</v>
      </c>
    </row>
    <row r="681" customHeight="1" spans="1:9">
      <c r="A681" s="70">
        <v>592</v>
      </c>
      <c r="B681" s="79" t="s">
        <v>263</v>
      </c>
      <c r="C681" s="61" t="s">
        <v>290</v>
      </c>
      <c r="D681" s="62"/>
      <c r="E681" s="63" t="s">
        <v>46</v>
      </c>
      <c r="F681" s="80">
        <v>33</v>
      </c>
      <c r="G681" s="81"/>
      <c r="H681" s="66"/>
      <c r="I681" s="69" t="s">
        <v>346</v>
      </c>
    </row>
    <row r="682" customHeight="1" spans="1:9">
      <c r="A682" s="70">
        <v>593</v>
      </c>
      <c r="B682" s="79" t="s">
        <v>263</v>
      </c>
      <c r="C682" s="61" t="s">
        <v>288</v>
      </c>
      <c r="D682" s="62"/>
      <c r="E682" s="63" t="s">
        <v>46</v>
      </c>
      <c r="F682" s="80">
        <v>60</v>
      </c>
      <c r="G682" s="81"/>
      <c r="H682" s="66"/>
      <c r="I682" s="69" t="s">
        <v>346</v>
      </c>
    </row>
    <row r="683" customHeight="1" spans="1:9">
      <c r="A683" s="70">
        <v>594</v>
      </c>
      <c r="B683" s="79" t="s">
        <v>263</v>
      </c>
      <c r="C683" s="61" t="s">
        <v>350</v>
      </c>
      <c r="D683" s="62"/>
      <c r="E683" s="63" t="s">
        <v>46</v>
      </c>
      <c r="F683" s="80">
        <v>4</v>
      </c>
      <c r="G683" s="81"/>
      <c r="H683" s="66"/>
      <c r="I683" s="69" t="s">
        <v>346</v>
      </c>
    </row>
    <row r="684" customHeight="1" spans="1:9">
      <c r="A684" s="70">
        <v>595</v>
      </c>
      <c r="B684" s="79" t="s">
        <v>263</v>
      </c>
      <c r="C684" s="61" t="s">
        <v>292</v>
      </c>
      <c r="D684" s="62"/>
      <c r="E684" s="63" t="s">
        <v>46</v>
      </c>
      <c r="F684" s="80">
        <v>30</v>
      </c>
      <c r="G684" s="81"/>
      <c r="H684" s="66"/>
      <c r="I684" s="69" t="s">
        <v>346</v>
      </c>
    </row>
    <row r="685" customHeight="1" spans="1:9">
      <c r="A685" s="70">
        <v>596</v>
      </c>
      <c r="B685" s="79" t="s">
        <v>263</v>
      </c>
      <c r="C685" s="61" t="s">
        <v>351</v>
      </c>
      <c r="D685" s="62"/>
      <c r="E685" s="63" t="s">
        <v>46</v>
      </c>
      <c r="F685" s="80">
        <v>7</v>
      </c>
      <c r="G685" s="81"/>
      <c r="H685" s="66"/>
      <c r="I685" s="69" t="s">
        <v>346</v>
      </c>
    </row>
    <row r="686" customHeight="1" spans="1:9">
      <c r="A686" s="70">
        <v>597</v>
      </c>
      <c r="B686" s="79" t="s">
        <v>263</v>
      </c>
      <c r="C686" s="61" t="s">
        <v>352</v>
      </c>
      <c r="D686" s="62"/>
      <c r="E686" s="63" t="s">
        <v>46</v>
      </c>
      <c r="F686" s="80">
        <v>50</v>
      </c>
      <c r="G686" s="81"/>
      <c r="H686" s="66"/>
      <c r="I686" s="69" t="s">
        <v>346</v>
      </c>
    </row>
    <row r="687" customHeight="1" spans="1:9">
      <c r="A687" s="70">
        <v>598</v>
      </c>
      <c r="B687" s="79" t="s">
        <v>263</v>
      </c>
      <c r="C687" s="61" t="s">
        <v>264</v>
      </c>
      <c r="D687" s="62"/>
      <c r="E687" s="63" t="s">
        <v>46</v>
      </c>
      <c r="F687" s="80">
        <v>86</v>
      </c>
      <c r="G687" s="81"/>
      <c r="H687" s="66"/>
      <c r="I687" s="69" t="s">
        <v>346</v>
      </c>
    </row>
    <row r="688" customHeight="1" spans="1:9">
      <c r="A688" s="70">
        <v>599</v>
      </c>
      <c r="B688" s="79" t="s">
        <v>263</v>
      </c>
      <c r="C688" s="61" t="s">
        <v>325</v>
      </c>
      <c r="D688" s="62"/>
      <c r="E688" s="63" t="s">
        <v>46</v>
      </c>
      <c r="F688" s="80">
        <v>2</v>
      </c>
      <c r="G688" s="81"/>
      <c r="H688" s="66"/>
      <c r="I688" s="69" t="s">
        <v>346</v>
      </c>
    </row>
    <row r="689" customHeight="1" spans="1:9">
      <c r="A689" s="70">
        <v>600</v>
      </c>
      <c r="B689" s="79" t="s">
        <v>263</v>
      </c>
      <c r="C689" s="61" t="s">
        <v>353</v>
      </c>
      <c r="D689" s="62"/>
      <c r="E689" s="63" t="s">
        <v>46</v>
      </c>
      <c r="F689" s="80">
        <v>9</v>
      </c>
      <c r="G689" s="81"/>
      <c r="H689" s="66"/>
      <c r="I689" s="69" t="s">
        <v>346</v>
      </c>
    </row>
    <row r="690" customHeight="1" spans="1:9">
      <c r="A690" s="70">
        <v>601</v>
      </c>
      <c r="B690" s="79" t="s">
        <v>263</v>
      </c>
      <c r="C690" s="61" t="s">
        <v>354</v>
      </c>
      <c r="D690" s="62"/>
      <c r="E690" s="63" t="s">
        <v>46</v>
      </c>
      <c r="F690" s="80">
        <v>15</v>
      </c>
      <c r="G690" s="81"/>
      <c r="H690" s="66"/>
      <c r="I690" s="69" t="s">
        <v>346</v>
      </c>
    </row>
    <row r="691" customHeight="1" spans="1:9">
      <c r="A691" s="70">
        <v>602</v>
      </c>
      <c r="B691" s="79" t="s">
        <v>263</v>
      </c>
      <c r="C691" s="61" t="s">
        <v>311</v>
      </c>
      <c r="D691" s="62"/>
      <c r="E691" s="63" t="s">
        <v>46</v>
      </c>
      <c r="F691" s="80">
        <v>9</v>
      </c>
      <c r="G691" s="81"/>
      <c r="H691" s="66"/>
      <c r="I691" s="69" t="s">
        <v>346</v>
      </c>
    </row>
    <row r="692" customHeight="1" spans="1:9">
      <c r="A692" s="70">
        <v>603</v>
      </c>
      <c r="B692" s="79" t="s">
        <v>263</v>
      </c>
      <c r="C692" s="61" t="s">
        <v>355</v>
      </c>
      <c r="D692" s="62"/>
      <c r="E692" s="63" t="s">
        <v>46</v>
      </c>
      <c r="F692" s="80">
        <v>25</v>
      </c>
      <c r="G692" s="81"/>
      <c r="H692" s="66"/>
      <c r="I692" s="69" t="s">
        <v>346</v>
      </c>
    </row>
    <row r="693" customHeight="1" spans="1:9">
      <c r="A693" s="70">
        <v>604</v>
      </c>
      <c r="B693" s="79" t="s">
        <v>263</v>
      </c>
      <c r="C693" s="61" t="s">
        <v>356</v>
      </c>
      <c r="D693" s="62"/>
      <c r="E693" s="63" t="s">
        <v>46</v>
      </c>
      <c r="F693" s="80">
        <v>5</v>
      </c>
      <c r="G693" s="81"/>
      <c r="H693" s="66"/>
      <c r="I693" s="69" t="s">
        <v>346</v>
      </c>
    </row>
    <row r="694" customHeight="1" spans="1:9">
      <c r="A694" s="70">
        <v>605</v>
      </c>
      <c r="B694" s="79" t="s">
        <v>263</v>
      </c>
      <c r="C694" s="61" t="s">
        <v>356</v>
      </c>
      <c r="D694" s="62"/>
      <c r="E694" s="63" t="s">
        <v>46</v>
      </c>
      <c r="F694" s="80">
        <v>73</v>
      </c>
      <c r="G694" s="81"/>
      <c r="H694" s="66"/>
      <c r="I694" s="69" t="s">
        <v>346</v>
      </c>
    </row>
    <row r="695" customHeight="1" spans="1:9">
      <c r="A695" s="70">
        <v>606</v>
      </c>
      <c r="B695" s="79" t="s">
        <v>263</v>
      </c>
      <c r="C695" s="61" t="s">
        <v>357</v>
      </c>
      <c r="D695" s="62"/>
      <c r="E695" s="63" t="s">
        <v>46</v>
      </c>
      <c r="F695" s="80">
        <v>2</v>
      </c>
      <c r="G695" s="81"/>
      <c r="H695" s="66"/>
      <c r="I695" s="69" t="s">
        <v>346</v>
      </c>
    </row>
    <row r="696" customHeight="1" spans="1:9">
      <c r="A696" s="70">
        <v>607</v>
      </c>
      <c r="B696" s="79" t="s">
        <v>263</v>
      </c>
      <c r="C696" s="61" t="s">
        <v>357</v>
      </c>
      <c r="D696" s="62"/>
      <c r="E696" s="63" t="s">
        <v>46</v>
      </c>
      <c r="F696" s="80">
        <v>87</v>
      </c>
      <c r="G696" s="81"/>
      <c r="H696" s="66"/>
      <c r="I696" s="69" t="s">
        <v>346</v>
      </c>
    </row>
    <row r="697" customHeight="1" spans="1:9">
      <c r="A697" s="70">
        <v>608</v>
      </c>
      <c r="B697" s="79" t="s">
        <v>263</v>
      </c>
      <c r="C697" s="61" t="s">
        <v>289</v>
      </c>
      <c r="D697" s="62"/>
      <c r="E697" s="63" t="s">
        <v>46</v>
      </c>
      <c r="F697" s="80">
        <v>14</v>
      </c>
      <c r="G697" s="81"/>
      <c r="H697" s="66"/>
      <c r="I697" s="69" t="s">
        <v>346</v>
      </c>
    </row>
    <row r="698" customHeight="1" spans="1:9">
      <c r="A698" s="70">
        <v>609</v>
      </c>
      <c r="B698" s="79" t="s">
        <v>263</v>
      </c>
      <c r="C698" s="61" t="s">
        <v>358</v>
      </c>
      <c r="D698" s="62"/>
      <c r="E698" s="63" t="s">
        <v>46</v>
      </c>
      <c r="F698" s="80">
        <v>30</v>
      </c>
      <c r="G698" s="81"/>
      <c r="H698" s="66"/>
      <c r="I698" s="69" t="s">
        <v>346</v>
      </c>
    </row>
    <row r="699" customHeight="1" spans="1:9">
      <c r="A699" s="70">
        <v>610</v>
      </c>
      <c r="B699" s="79" t="s">
        <v>263</v>
      </c>
      <c r="C699" s="61" t="s">
        <v>272</v>
      </c>
      <c r="D699" s="62"/>
      <c r="E699" s="63" t="s">
        <v>46</v>
      </c>
      <c r="F699" s="80">
        <v>12</v>
      </c>
      <c r="G699" s="81"/>
      <c r="H699" s="66"/>
      <c r="I699" s="69" t="s">
        <v>346</v>
      </c>
    </row>
    <row r="700" customHeight="1" spans="1:9">
      <c r="A700" s="70">
        <v>611</v>
      </c>
      <c r="B700" s="79" t="s">
        <v>263</v>
      </c>
      <c r="C700" s="61" t="s">
        <v>302</v>
      </c>
      <c r="D700" s="62"/>
      <c r="E700" s="63" t="s">
        <v>46</v>
      </c>
      <c r="F700" s="80">
        <v>1</v>
      </c>
      <c r="G700" s="81"/>
      <c r="H700" s="66"/>
      <c r="I700" s="69" t="s">
        <v>346</v>
      </c>
    </row>
    <row r="701" customHeight="1" spans="1:9">
      <c r="A701" s="70">
        <v>612</v>
      </c>
      <c r="B701" s="79" t="s">
        <v>274</v>
      </c>
      <c r="C701" s="61" t="s">
        <v>281</v>
      </c>
      <c r="D701" s="62"/>
      <c r="E701" s="63" t="s">
        <v>46</v>
      </c>
      <c r="F701" s="80">
        <v>40</v>
      </c>
      <c r="G701" s="81"/>
      <c r="H701" s="66"/>
      <c r="I701" s="69" t="s">
        <v>346</v>
      </c>
    </row>
    <row r="702" customHeight="1" spans="1:9">
      <c r="A702" s="70">
        <v>613</v>
      </c>
      <c r="B702" s="79" t="s">
        <v>274</v>
      </c>
      <c r="C702" s="61" t="s">
        <v>306</v>
      </c>
      <c r="D702" s="62"/>
      <c r="E702" s="63" t="s">
        <v>46</v>
      </c>
      <c r="F702" s="80">
        <v>6</v>
      </c>
      <c r="G702" s="81"/>
      <c r="H702" s="66"/>
      <c r="I702" s="69" t="s">
        <v>346</v>
      </c>
    </row>
    <row r="703" customHeight="1" spans="1:9">
      <c r="A703" s="70">
        <v>614</v>
      </c>
      <c r="B703" s="79" t="s">
        <v>274</v>
      </c>
      <c r="C703" s="61" t="s">
        <v>279</v>
      </c>
      <c r="D703" s="62"/>
      <c r="E703" s="63" t="s">
        <v>46</v>
      </c>
      <c r="F703" s="80">
        <v>28</v>
      </c>
      <c r="G703" s="81"/>
      <c r="H703" s="66"/>
      <c r="I703" s="69" t="s">
        <v>346</v>
      </c>
    </row>
    <row r="704" customHeight="1" spans="1:9">
      <c r="A704" s="70">
        <v>615</v>
      </c>
      <c r="B704" s="79" t="s">
        <v>274</v>
      </c>
      <c r="C704" s="61" t="s">
        <v>280</v>
      </c>
      <c r="D704" s="62"/>
      <c r="E704" s="63" t="s">
        <v>46</v>
      </c>
      <c r="F704" s="80">
        <v>21</v>
      </c>
      <c r="G704" s="81"/>
      <c r="H704" s="66"/>
      <c r="I704" s="69" t="s">
        <v>346</v>
      </c>
    </row>
    <row r="705" customHeight="1" spans="1:9">
      <c r="A705" s="70">
        <v>616</v>
      </c>
      <c r="B705" s="79" t="s">
        <v>274</v>
      </c>
      <c r="C705" s="61" t="s">
        <v>305</v>
      </c>
      <c r="D705" s="62"/>
      <c r="E705" s="63" t="s">
        <v>46</v>
      </c>
      <c r="F705" s="80">
        <v>13</v>
      </c>
      <c r="G705" s="81"/>
      <c r="H705" s="66"/>
      <c r="I705" s="69" t="s">
        <v>346</v>
      </c>
    </row>
    <row r="706" customHeight="1" spans="1:9">
      <c r="A706" s="70">
        <v>617</v>
      </c>
      <c r="B706" s="79" t="s">
        <v>274</v>
      </c>
      <c r="C706" s="61" t="s">
        <v>277</v>
      </c>
      <c r="D706" s="62"/>
      <c r="E706" s="63" t="s">
        <v>46</v>
      </c>
      <c r="F706" s="80">
        <v>12</v>
      </c>
      <c r="G706" s="81"/>
      <c r="H706" s="66"/>
      <c r="I706" s="69" t="s">
        <v>346</v>
      </c>
    </row>
    <row r="707" customHeight="1" spans="1:9">
      <c r="A707" s="70">
        <v>618</v>
      </c>
      <c r="B707" s="79" t="s">
        <v>274</v>
      </c>
      <c r="C707" s="61" t="s">
        <v>278</v>
      </c>
      <c r="D707" s="62"/>
      <c r="E707" s="63" t="s">
        <v>46</v>
      </c>
      <c r="F707" s="80">
        <v>3</v>
      </c>
      <c r="G707" s="81"/>
      <c r="H707" s="66"/>
      <c r="I707" s="69" t="s">
        <v>346</v>
      </c>
    </row>
    <row r="708" customHeight="1" spans="1:9">
      <c r="A708" s="70">
        <v>619</v>
      </c>
      <c r="B708" s="79" t="s">
        <v>263</v>
      </c>
      <c r="C708" s="61" t="s">
        <v>359</v>
      </c>
      <c r="D708" s="62"/>
      <c r="E708" s="63" t="s">
        <v>46</v>
      </c>
      <c r="F708" s="80">
        <v>3</v>
      </c>
      <c r="G708" s="81"/>
      <c r="H708" s="66"/>
      <c r="I708" s="69" t="s">
        <v>346</v>
      </c>
    </row>
    <row r="709" customHeight="1" spans="1:9">
      <c r="A709" s="70">
        <v>620</v>
      </c>
      <c r="B709" s="79" t="s">
        <v>263</v>
      </c>
      <c r="C709" s="61" t="s">
        <v>312</v>
      </c>
      <c r="D709" s="62"/>
      <c r="E709" s="63" t="s">
        <v>46</v>
      </c>
      <c r="F709" s="80">
        <v>9</v>
      </c>
      <c r="G709" s="81"/>
      <c r="H709" s="66"/>
      <c r="I709" s="69" t="s">
        <v>346</v>
      </c>
    </row>
    <row r="710" customHeight="1" spans="1:9">
      <c r="A710" s="70"/>
      <c r="B710" s="82"/>
      <c r="C710" s="70"/>
      <c r="D710" s="71"/>
      <c r="E710" s="83"/>
      <c r="F710" s="84">
        <f>SUM(F90:F709)</f>
        <v>23061</v>
      </c>
      <c r="G710" s="65"/>
      <c r="H710" s="65"/>
      <c r="I710" s="70"/>
    </row>
  </sheetData>
  <autoFilter ref="A3:XFD710">
    <extLst/>
  </autoFilter>
  <mergeCells count="20">
    <mergeCell ref="A1:I1"/>
    <mergeCell ref="A2:I2"/>
    <mergeCell ref="A3:A4"/>
    <mergeCell ref="A88:A89"/>
    <mergeCell ref="B3:B4"/>
    <mergeCell ref="B88:B89"/>
    <mergeCell ref="C3:C4"/>
    <mergeCell ref="C88:C89"/>
    <mergeCell ref="D3:D4"/>
    <mergeCell ref="D88:D89"/>
    <mergeCell ref="E3:E4"/>
    <mergeCell ref="E88:E89"/>
    <mergeCell ref="F3:F4"/>
    <mergeCell ref="F88:F89"/>
    <mergeCell ref="G3:G4"/>
    <mergeCell ref="G88:G89"/>
    <mergeCell ref="H3:H4"/>
    <mergeCell ref="H88:H89"/>
    <mergeCell ref="I3:I4"/>
    <mergeCell ref="I88:I89"/>
  </mergeCells>
  <printOptions horizontalCentered="1"/>
  <pageMargins left="0.551181102362205" right="0.551181102362205" top="0.984251968503937" bottom="0.984251968503937" header="0.511811023622047" footer="0.511811023622047"/>
  <pageSetup paperSize="9" scale="74" fitToHeight="0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D33:F39"/>
  <sheetViews>
    <sheetView workbookViewId="0">
      <selection activeCell="K12" sqref="K12"/>
    </sheetView>
  </sheetViews>
  <sheetFormatPr defaultColWidth="9" defaultRowHeight="15.6" outlineLevelCol="5"/>
  <cols>
    <col min="6" max="6" width="9.375"/>
  </cols>
  <sheetData>
    <row r="33" spans="4:6">
      <c r="D33" t="s">
        <v>360</v>
      </c>
      <c r="F33" t="s">
        <v>361</v>
      </c>
    </row>
    <row r="35" spans="4:6">
      <c r="D35" t="s">
        <v>362</v>
      </c>
      <c r="F35">
        <v>1.089575</v>
      </c>
    </row>
    <row r="37" spans="4:6">
      <c r="D37" t="s">
        <v>363</v>
      </c>
      <c r="F37">
        <v>1000</v>
      </c>
    </row>
    <row r="39" spans="4:6">
      <c r="D39" t="s">
        <v>364</v>
      </c>
      <c r="F39">
        <f>F37*F35</f>
        <v>1089.575</v>
      </c>
    </row>
  </sheetData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K55"/>
  <sheetViews>
    <sheetView topLeftCell="A40" workbookViewId="0">
      <selection activeCell="C46" sqref="C46"/>
    </sheetView>
  </sheetViews>
  <sheetFormatPr defaultColWidth="8.875" defaultRowHeight="13.8"/>
  <cols>
    <col min="1" max="1" width="3.625" style="2" customWidth="1"/>
    <col min="2" max="2" width="11.625" style="3" customWidth="1"/>
    <col min="3" max="3" width="24.625" style="4" customWidth="1"/>
    <col min="4" max="5" width="15.625" style="4" customWidth="1"/>
    <col min="6" max="6" width="19.375" style="4" customWidth="1"/>
    <col min="7" max="7" width="14.5" style="3" customWidth="1"/>
    <col min="8" max="8" width="8.625" style="5" customWidth="1"/>
    <col min="9" max="16384" width="8.875" style="4"/>
  </cols>
  <sheetData>
    <row r="1" ht="15" customHeight="1" spans="1:2">
      <c r="A1" s="5"/>
      <c r="B1" s="4"/>
    </row>
    <row r="2" ht="14.4" spans="1:7">
      <c r="A2" s="5"/>
      <c r="B2" s="6" t="s">
        <v>365</v>
      </c>
      <c r="C2" s="7"/>
      <c r="D2" s="7"/>
      <c r="E2" s="7"/>
      <c r="F2" s="7"/>
      <c r="G2" s="7"/>
    </row>
    <row r="3" ht="14.4" spans="1:7">
      <c r="A3" s="5"/>
      <c r="B3" s="8" t="s">
        <v>366</v>
      </c>
      <c r="C3" s="9" t="s">
        <v>367</v>
      </c>
      <c r="D3" s="9"/>
      <c r="E3" s="9" t="s">
        <v>368</v>
      </c>
      <c r="F3" s="9" t="s">
        <v>369</v>
      </c>
      <c r="G3" s="10" t="s">
        <v>43</v>
      </c>
    </row>
    <row r="4" ht="17.1" customHeight="1" spans="1:7">
      <c r="A4" s="5"/>
      <c r="B4" s="8">
        <v>2000</v>
      </c>
      <c r="C4" s="11">
        <f>[1]指标!U5</f>
        <v>102.4</v>
      </c>
      <c r="D4" s="9">
        <f t="shared" ref="D4:D24" si="0">C4/100</f>
        <v>1.024</v>
      </c>
      <c r="E4" s="12" t="s">
        <v>370</v>
      </c>
      <c r="F4" s="9" t="s">
        <v>371</v>
      </c>
      <c r="G4" s="10" t="s">
        <v>372</v>
      </c>
    </row>
    <row r="5" ht="14.4" spans="1:7">
      <c r="A5" s="5"/>
      <c r="B5" s="13">
        <v>2001</v>
      </c>
      <c r="C5" s="14">
        <f>[1]指标!T5</f>
        <v>103.6</v>
      </c>
      <c r="D5" s="15">
        <f t="shared" si="0"/>
        <v>1.036</v>
      </c>
      <c r="E5" s="12" t="s">
        <v>370</v>
      </c>
      <c r="F5" s="16" t="s">
        <v>371</v>
      </c>
      <c r="G5" s="17" t="s">
        <v>372</v>
      </c>
    </row>
    <row r="6" ht="14.4" spans="1:7">
      <c r="A6" s="5"/>
      <c r="B6" s="8">
        <v>2002</v>
      </c>
      <c r="C6" s="11">
        <f>[1]指标!S5</f>
        <v>100.8</v>
      </c>
      <c r="D6" s="9">
        <f t="shared" si="0"/>
        <v>1.008</v>
      </c>
      <c r="E6" s="12" t="s">
        <v>370</v>
      </c>
      <c r="F6" s="18" t="s">
        <v>371</v>
      </c>
      <c r="G6" s="10" t="s">
        <v>372</v>
      </c>
    </row>
    <row r="7" ht="14.4" spans="1:7">
      <c r="A7" s="5"/>
      <c r="B7" s="8">
        <v>2003</v>
      </c>
      <c r="C7" s="11">
        <f>[1]指标!R5</f>
        <v>103.5</v>
      </c>
      <c r="D7" s="9">
        <f t="shared" si="0"/>
        <v>1.035</v>
      </c>
      <c r="E7" s="12" t="s">
        <v>370</v>
      </c>
      <c r="F7" s="18" t="s">
        <v>371</v>
      </c>
      <c r="G7" s="10" t="s">
        <v>372</v>
      </c>
    </row>
    <row r="8" ht="14.4" spans="1:7">
      <c r="A8" s="5"/>
      <c r="B8" s="8">
        <v>2004</v>
      </c>
      <c r="C8" s="11">
        <f>[1]指标!Q5</f>
        <v>106.8</v>
      </c>
      <c r="D8" s="9">
        <f t="shared" si="0"/>
        <v>1.068</v>
      </c>
      <c r="E8" s="12" t="s">
        <v>370</v>
      </c>
      <c r="F8" s="18" t="s">
        <v>371</v>
      </c>
      <c r="G8" s="10" t="s">
        <v>372</v>
      </c>
    </row>
    <row r="9" ht="14.4" spans="1:7">
      <c r="A9" s="5"/>
      <c r="B9" s="8">
        <v>2005</v>
      </c>
      <c r="C9" s="11">
        <f>[1]指标!P5</f>
        <v>101.3</v>
      </c>
      <c r="D9" s="9">
        <f t="shared" si="0"/>
        <v>1.013</v>
      </c>
      <c r="E9" s="12" t="s">
        <v>370</v>
      </c>
      <c r="F9" s="18" t="s">
        <v>371</v>
      </c>
      <c r="G9" s="10" t="s">
        <v>372</v>
      </c>
    </row>
    <row r="10" ht="14.4" spans="1:7">
      <c r="A10" s="5"/>
      <c r="B10" s="8">
        <v>2006</v>
      </c>
      <c r="C10" s="11">
        <f>[1]指标!O5</f>
        <v>101.1</v>
      </c>
      <c r="D10" s="9">
        <f t="shared" si="0"/>
        <v>1.011</v>
      </c>
      <c r="E10" s="12" t="s">
        <v>370</v>
      </c>
      <c r="F10" s="18" t="s">
        <v>371</v>
      </c>
      <c r="G10" s="10" t="s">
        <v>372</v>
      </c>
    </row>
    <row r="11" ht="14.4" spans="1:7">
      <c r="A11" s="5"/>
      <c r="B11" s="8">
        <v>2007</v>
      </c>
      <c r="C11" s="11">
        <f>[1]指标!N5</f>
        <v>103</v>
      </c>
      <c r="D11" s="9">
        <f t="shared" si="0"/>
        <v>1.03</v>
      </c>
      <c r="E11" s="12" t="s">
        <v>370</v>
      </c>
      <c r="F11" s="18" t="s">
        <v>371</v>
      </c>
      <c r="G11" s="10" t="s">
        <v>372</v>
      </c>
    </row>
    <row r="12" s="1" customFormat="1" ht="14.4" spans="1:8">
      <c r="A12" s="19"/>
      <c r="B12" s="8">
        <v>2008</v>
      </c>
      <c r="C12" s="11">
        <f>[1]指标!M5</f>
        <v>110.7</v>
      </c>
      <c r="D12" s="9">
        <f t="shared" si="0"/>
        <v>1.107</v>
      </c>
      <c r="E12" s="12" t="s">
        <v>370</v>
      </c>
      <c r="F12" s="18" t="s">
        <v>371</v>
      </c>
      <c r="G12" s="10" t="s">
        <v>372</v>
      </c>
      <c r="H12" s="19"/>
    </row>
    <row r="13" ht="14.4" spans="1:7">
      <c r="A13" s="5"/>
      <c r="B13" s="20">
        <v>2009</v>
      </c>
      <c r="C13" s="11">
        <f>[1]指标!L5</f>
        <v>96.8</v>
      </c>
      <c r="D13" s="21">
        <f t="shared" si="0"/>
        <v>0.968</v>
      </c>
      <c r="E13" s="12" t="s">
        <v>370</v>
      </c>
      <c r="F13" s="22" t="s">
        <v>371</v>
      </c>
      <c r="G13" s="23" t="s">
        <v>372</v>
      </c>
    </row>
    <row r="14" ht="14.4" spans="1:7">
      <c r="A14" s="5"/>
      <c r="B14" s="8">
        <v>2010</v>
      </c>
      <c r="C14" s="11">
        <f>[1]指标!K5</f>
        <v>103.8</v>
      </c>
      <c r="D14" s="9">
        <f t="shared" si="0"/>
        <v>1.038</v>
      </c>
      <c r="E14" s="12" t="s">
        <v>370</v>
      </c>
      <c r="F14" s="18" t="s">
        <v>371</v>
      </c>
      <c r="G14" s="10" t="s">
        <v>372</v>
      </c>
    </row>
    <row r="15" ht="14.4" spans="1:7">
      <c r="A15" s="5"/>
      <c r="B15" s="8">
        <v>2011</v>
      </c>
      <c r="C15" s="11">
        <f>[1]指标!J5</f>
        <v>108.7</v>
      </c>
      <c r="D15" s="9">
        <f t="shared" si="0"/>
        <v>1.087</v>
      </c>
      <c r="E15" s="12" t="s">
        <v>370</v>
      </c>
      <c r="F15" s="18" t="s">
        <v>371</v>
      </c>
      <c r="G15" s="10" t="s">
        <v>372</v>
      </c>
    </row>
    <row r="16" ht="14.4" spans="1:8">
      <c r="A16" s="5"/>
      <c r="B16" s="8">
        <v>2012</v>
      </c>
      <c r="C16" s="24">
        <f>[1]指标!I5</f>
        <v>100.8</v>
      </c>
      <c r="D16" s="9">
        <f t="shared" si="0"/>
        <v>1.008</v>
      </c>
      <c r="E16" s="12" t="s">
        <v>370</v>
      </c>
      <c r="F16" s="25" t="s">
        <v>371</v>
      </c>
      <c r="G16" s="10" t="s">
        <v>372</v>
      </c>
      <c r="H16" s="2"/>
    </row>
    <row r="17" ht="14.4" spans="1:8">
      <c r="A17" s="5"/>
      <c r="B17" s="26">
        <v>2013</v>
      </c>
      <c r="C17" s="11">
        <f>[1]指标!H5</f>
        <v>99.9</v>
      </c>
      <c r="D17" s="9">
        <f t="shared" si="0"/>
        <v>0.999</v>
      </c>
      <c r="E17" s="12" t="s">
        <v>370</v>
      </c>
      <c r="F17" s="25" t="s">
        <v>371</v>
      </c>
      <c r="G17" s="10" t="s">
        <v>372</v>
      </c>
      <c r="H17" s="2"/>
    </row>
    <row r="18" ht="14.4" spans="1:7">
      <c r="A18" s="5"/>
      <c r="B18" s="8">
        <v>2014</v>
      </c>
      <c r="C18" s="27">
        <f>[1]指标!G5</f>
        <v>102.2</v>
      </c>
      <c r="D18" s="25">
        <f t="shared" si="0"/>
        <v>1.022</v>
      </c>
      <c r="E18" s="12" t="s">
        <v>370</v>
      </c>
      <c r="F18" s="18" t="s">
        <v>371</v>
      </c>
      <c r="G18" s="10" t="s">
        <v>372</v>
      </c>
    </row>
    <row r="19" ht="14.4" spans="1:7">
      <c r="A19" s="5"/>
      <c r="B19" s="28">
        <v>2015</v>
      </c>
      <c r="C19" s="29">
        <f>[1]指标!F5</f>
        <v>98</v>
      </c>
      <c r="D19" s="30">
        <f t="shared" si="0"/>
        <v>0.98</v>
      </c>
      <c r="E19" s="12" t="s">
        <v>370</v>
      </c>
      <c r="F19" s="25" t="s">
        <v>371</v>
      </c>
      <c r="G19" s="10" t="s">
        <v>372</v>
      </c>
    </row>
    <row r="20" ht="14.4" spans="1:7">
      <c r="A20" s="5"/>
      <c r="B20" s="8">
        <v>2016</v>
      </c>
      <c r="C20" s="29">
        <f>[1]指标!E5</f>
        <v>99.4</v>
      </c>
      <c r="D20" s="9">
        <f t="shared" si="0"/>
        <v>0.994</v>
      </c>
      <c r="E20" s="12" t="s">
        <v>370</v>
      </c>
      <c r="F20" s="18" t="s">
        <v>371</v>
      </c>
      <c r="G20" s="10" t="s">
        <v>372</v>
      </c>
    </row>
    <row r="21" ht="14.4" spans="1:7">
      <c r="A21" s="31"/>
      <c r="B21" s="8">
        <v>2017</v>
      </c>
      <c r="C21" s="24">
        <f>[1]指标!D5</f>
        <v>106.2</v>
      </c>
      <c r="D21" s="9">
        <f t="shared" si="0"/>
        <v>1.062</v>
      </c>
      <c r="E21" s="12" t="s">
        <v>370</v>
      </c>
      <c r="F21" s="18" t="s">
        <v>371</v>
      </c>
      <c r="G21" s="10" t="s">
        <v>372</v>
      </c>
    </row>
    <row r="22" ht="14.4" spans="1:7">
      <c r="A22" s="31"/>
      <c r="B22" s="32">
        <v>2018</v>
      </c>
      <c r="C22" s="11">
        <f>[1]指标!C5</f>
        <v>106.3</v>
      </c>
      <c r="D22" s="8">
        <f t="shared" si="0"/>
        <v>1.063</v>
      </c>
      <c r="E22" s="12" t="s">
        <v>370</v>
      </c>
      <c r="F22" s="18" t="s">
        <v>371</v>
      </c>
      <c r="G22" s="10" t="s">
        <v>372</v>
      </c>
    </row>
    <row r="23" ht="14.4" spans="1:7">
      <c r="A23" s="31"/>
      <c r="B23" s="33">
        <v>2019</v>
      </c>
      <c r="C23" s="11">
        <f>[1]指标!G16</f>
        <v>102.5</v>
      </c>
      <c r="D23" s="8">
        <f t="shared" si="0"/>
        <v>1.025</v>
      </c>
      <c r="E23" s="12" t="s">
        <v>370</v>
      </c>
      <c r="F23" s="18" t="s">
        <v>371</v>
      </c>
      <c r="G23" s="10" t="s">
        <v>372</v>
      </c>
    </row>
    <row r="24" ht="14.4" spans="1:7">
      <c r="A24" s="31"/>
      <c r="B24" s="33">
        <v>2020</v>
      </c>
      <c r="C24" s="11">
        <v>100</v>
      </c>
      <c r="D24" s="8">
        <f t="shared" si="0"/>
        <v>1</v>
      </c>
      <c r="E24" s="12" t="s">
        <v>370</v>
      </c>
      <c r="F24" s="18" t="s">
        <v>371</v>
      </c>
      <c r="G24" s="10" t="s">
        <v>372</v>
      </c>
    </row>
    <row r="25" spans="1:6">
      <c r="A25" s="31"/>
      <c r="B25" s="34"/>
      <c r="C25" s="31"/>
      <c r="D25" s="31"/>
      <c r="E25" s="35"/>
      <c r="F25" s="35"/>
    </row>
    <row r="26" ht="14.4" spans="1:11">
      <c r="A26" s="36"/>
      <c r="B26" s="36" t="s">
        <v>373</v>
      </c>
      <c r="C26" s="36"/>
      <c r="D26" s="36"/>
      <c r="K26" s="3"/>
    </row>
    <row r="27" ht="14.4" spans="1:11">
      <c r="A27" s="36"/>
      <c r="B27" s="37" t="s">
        <v>374</v>
      </c>
      <c r="C27" s="38"/>
      <c r="D27" s="38"/>
      <c r="K27" s="3"/>
    </row>
    <row r="28" ht="15.6" spans="1:9">
      <c r="A28" s="5"/>
      <c r="B28" s="3">
        <v>2000</v>
      </c>
      <c r="C28" s="39">
        <f>D4*D5*D6*D7*D8*D9*D10*D11*D12*D13*D14*D15*D16*D17*D18*D19*D20*D21*D22*D23</f>
        <v>1.74884198498274</v>
      </c>
      <c r="E28"/>
      <c r="F28"/>
      <c r="G28"/>
      <c r="H28"/>
      <c r="I28"/>
    </row>
    <row r="29" ht="15.6" spans="1:9">
      <c r="A29" s="5"/>
      <c r="B29" s="3">
        <v>2001</v>
      </c>
      <c r="C29" s="39">
        <f>D5*D6*D7*D8*D9*D10*D11*D12*D13*D14*D15*D16*D17*D18*D19*D20*D21*D22*D23</f>
        <v>1.7078535009597</v>
      </c>
      <c r="E29"/>
      <c r="F29"/>
      <c r="G29"/>
      <c r="H29"/>
      <c r="I29"/>
    </row>
    <row r="30" spans="1:3">
      <c r="A30" s="5"/>
      <c r="B30" s="3">
        <v>2002</v>
      </c>
      <c r="C30" s="39">
        <f>D6*D7*D8*D9*D10*D11*D12*D13*D14*D15*D16*D17*D18*D19*D20*D21*D22*D23</f>
        <v>1.6485072403086</v>
      </c>
    </row>
    <row r="31" spans="1:8">
      <c r="A31" s="5"/>
      <c r="B31" s="3">
        <v>2003</v>
      </c>
      <c r="C31" s="39">
        <f>D7*D8*D9*D10*D11*D12*D13*D14*D15*D16*D17*D18*D19*D20*D21*D22*D23</f>
        <v>1.6354238495125</v>
      </c>
      <c r="G31" s="4"/>
      <c r="H31" s="4"/>
    </row>
    <row r="32" spans="1:8">
      <c r="A32" s="5"/>
      <c r="B32" s="3">
        <v>2004</v>
      </c>
      <c r="C32" s="39">
        <f>D8*D9*D10*D11*D12*D13*D14*D15*D16*D17*D18*D19*D20*D21*D22*D23</f>
        <v>1.58011966136473</v>
      </c>
      <c r="G32" s="4"/>
      <c r="H32" s="4"/>
    </row>
    <row r="33" spans="1:8">
      <c r="A33" s="5"/>
      <c r="B33" s="3">
        <v>2005</v>
      </c>
      <c r="C33" s="39">
        <f>D9*D10*D11*D12*D13*D14*D15*D16*D17*D18*D19*D20*D21*D22*D23</f>
        <v>1.47951279154001</v>
      </c>
      <c r="G33" s="4"/>
      <c r="H33" s="4"/>
    </row>
    <row r="34" spans="1:3">
      <c r="A34" s="5"/>
      <c r="B34" s="3">
        <v>2006</v>
      </c>
      <c r="C34" s="39">
        <f>D10*D11*D12*D13*D14*D15*D16*D17*D18*D19*D20*D21*D22*D23</f>
        <v>1.46052595413624</v>
      </c>
    </row>
    <row r="35" spans="1:3">
      <c r="A35" s="5"/>
      <c r="B35" s="3">
        <v>2007</v>
      </c>
      <c r="C35" s="39">
        <f>D11*D12*D13*D14*D15*D16*D17*D18*D19*D20*D21*D22*D23</f>
        <v>1.44463496947205</v>
      </c>
    </row>
    <row r="36" spans="1:3">
      <c r="A36" s="5"/>
      <c r="B36" s="3">
        <v>2008</v>
      </c>
      <c r="C36" s="39">
        <f>D12*D13*D14*D15*D16*D17*D18*D19*D20*D21*D22*D23</f>
        <v>1.40255822278839</v>
      </c>
    </row>
    <row r="37" spans="1:3">
      <c r="A37" s="5"/>
      <c r="B37" s="3">
        <v>2009</v>
      </c>
      <c r="C37" s="39">
        <f>D13*D14*D15*D16*D17*D18*D19*D20*D21*D22*D23</f>
        <v>1.26699026448816</v>
      </c>
    </row>
    <row r="38" spans="1:3">
      <c r="A38" s="5"/>
      <c r="B38" s="3">
        <v>2010</v>
      </c>
      <c r="C38" s="39">
        <f>D14*D15*D16*D17*D18*D19*D20*D21*D22*D23</f>
        <v>1.30887424017372</v>
      </c>
    </row>
    <row r="39" spans="1:3">
      <c r="A39" s="5"/>
      <c r="B39" s="3">
        <v>2011</v>
      </c>
      <c r="C39" s="39">
        <f>D15*D16*D17*D18*D19*D20*D21*D22*D23</f>
        <v>1.26095784217121</v>
      </c>
    </row>
    <row r="40" spans="1:3">
      <c r="A40" s="5"/>
      <c r="B40" s="3">
        <v>2012</v>
      </c>
      <c r="C40" s="39">
        <f>D16*D17*D18*D19*D20*D21*D22*D23</f>
        <v>1.16003481340498</v>
      </c>
    </row>
    <row r="41" spans="1:3">
      <c r="A41" s="5"/>
      <c r="B41" s="3">
        <v>2013</v>
      </c>
      <c r="C41" s="39">
        <f>D17*D18*D19*D20*D21*D22*D23</f>
        <v>1.15082818790177</v>
      </c>
    </row>
    <row r="42" spans="1:3">
      <c r="A42" s="5"/>
      <c r="B42" s="3">
        <v>2014</v>
      </c>
      <c r="C42" s="39">
        <f>D18*D19*D20*D21*D22*D23</f>
        <v>1.15198016806984</v>
      </c>
    </row>
    <row r="43" spans="1:3">
      <c r="A43" s="5"/>
      <c r="B43" s="3">
        <v>2015</v>
      </c>
      <c r="C43" s="39">
        <f>D19*D20*D21*D22*D23</f>
        <v>1.127182160538</v>
      </c>
    </row>
    <row r="44" spans="1:3">
      <c r="A44" s="5"/>
      <c r="B44" s="3">
        <v>2016</v>
      </c>
      <c r="C44" s="39">
        <f>D20*D21*D22*D23</f>
        <v>1.1501858781</v>
      </c>
    </row>
    <row r="45" spans="1:3">
      <c r="A45" s="5"/>
      <c r="B45" s="3">
        <v>2017</v>
      </c>
      <c r="C45" s="39">
        <f>D21*D22*D23</f>
        <v>1.15712865</v>
      </c>
    </row>
    <row r="46" spans="1:3">
      <c r="A46" s="5"/>
      <c r="B46" s="3">
        <v>2018</v>
      </c>
      <c r="C46" s="39">
        <f>D22*D23</f>
        <v>1.089575</v>
      </c>
    </row>
    <row r="47" spans="1:3">
      <c r="A47" s="5"/>
      <c r="B47" s="3">
        <v>2019</v>
      </c>
      <c r="C47" s="39">
        <f>D23</f>
        <v>1.025</v>
      </c>
    </row>
    <row r="48" spans="1:3">
      <c r="A48" s="5"/>
      <c r="B48" s="3">
        <v>2020</v>
      </c>
      <c r="C48" s="39">
        <v>1</v>
      </c>
    </row>
    <row r="49" spans="1:2">
      <c r="A49" s="5"/>
      <c r="B49" s="4"/>
    </row>
    <row r="50" spans="1:2">
      <c r="A50" s="5"/>
      <c r="B50" s="4"/>
    </row>
    <row r="51" spans="1:2">
      <c r="A51" s="5"/>
      <c r="B51" s="4"/>
    </row>
    <row r="52" spans="1:2">
      <c r="A52" s="5"/>
      <c r="B52" s="4"/>
    </row>
    <row r="53" spans="1:2">
      <c r="A53" s="5"/>
      <c r="B53" s="4"/>
    </row>
    <row r="54" spans="1:2">
      <c r="A54" s="5"/>
      <c r="B54" s="4"/>
    </row>
    <row r="55" spans="2:2">
      <c r="B55" s="39"/>
    </row>
  </sheetData>
  <mergeCells count="1">
    <mergeCell ref="B2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分类汇总表</vt:lpstr>
      <vt:lpstr>1</vt:lpstr>
      <vt:lpstr>基准地价重置价</vt:lpstr>
      <vt:lpstr>价格指数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</dc:creator>
  <cp:lastModifiedBy>夜夜不笙歌</cp:lastModifiedBy>
  <cp:revision>1</cp:revision>
  <dcterms:created xsi:type="dcterms:W3CDTF">2019-08-26T04:04:00Z</dcterms:created>
  <cp:lastPrinted>2021-07-30T04:08:00Z</cp:lastPrinted>
  <dcterms:modified xsi:type="dcterms:W3CDTF">2022-12-14T09:01:40Z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2F610C932D2A46AF829EC5DC5EFC11FB</vt:lpwstr>
  </property>
  <property fmtid="{D5CDD505-2E9C-101B-9397-08002B2CF9AE}" pid="4" name="KSOReadingLayout">
    <vt:bool>true</vt:bool>
  </property>
</Properties>
</file>